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0155584\Desktop\"/>
    </mc:Choice>
  </mc:AlternateContent>
  <bookViews>
    <workbookView showHorizontalScroll="0" xWindow="0" yWindow="0" windowWidth="19200" windowHeight="11535" tabRatio="989"/>
  </bookViews>
  <sheets>
    <sheet name="Blad1" sheetId="1" r:id="rId1"/>
  </sheets>
  <definedNames>
    <definedName name="_xlnm.Print_Area" localSheetId="0">Blad1!$A$1:$L$111</definedName>
  </definedNames>
  <calcPr calcId="162913"/>
</workbook>
</file>

<file path=xl/calcChain.xml><?xml version="1.0" encoding="utf-8"?>
<calcChain xmlns="http://schemas.openxmlformats.org/spreadsheetml/2006/main">
  <c r="K47" i="1" l="1"/>
  <c r="F59" i="1" l="1"/>
  <c r="K59" i="1"/>
  <c r="K41" i="1"/>
  <c r="K18" i="1"/>
  <c r="F60" i="1"/>
  <c r="G60" i="1"/>
  <c r="H60" i="1"/>
  <c r="I60" i="1"/>
  <c r="J36" i="1"/>
  <c r="K36" i="1"/>
  <c r="K82" i="1"/>
  <c r="C43" i="1"/>
  <c r="K43" i="1"/>
  <c r="F61" i="1"/>
  <c r="K44" i="1"/>
  <c r="J47" i="1"/>
  <c r="K65" i="1"/>
  <c r="J74" i="1" s="1"/>
  <c r="G74" i="1"/>
  <c r="G75" i="1"/>
  <c r="J75" i="1"/>
  <c r="K76" i="1"/>
  <c r="J98" i="1"/>
  <c r="K42" i="1"/>
  <c r="K49" i="1"/>
  <c r="K46" i="1"/>
  <c r="K96" i="1"/>
  <c r="J60" i="1"/>
  <c r="G61" i="1"/>
  <c r="H61" i="1"/>
  <c r="F62" i="1"/>
  <c r="I61" i="1"/>
  <c r="H62" i="1"/>
  <c r="K60" i="1"/>
  <c r="G62" i="1"/>
  <c r="J61" i="1"/>
  <c r="I62" i="1"/>
  <c r="K61" i="1"/>
  <c r="K62" i="1"/>
  <c r="C63" i="1"/>
  <c r="J62" i="1"/>
  <c r="K75" i="1" l="1"/>
  <c r="K77" i="1" s="1"/>
  <c r="K86" i="1" s="1"/>
  <c r="K52" i="1"/>
  <c r="C52" i="1"/>
  <c r="K85" i="1"/>
  <c r="C91" i="1" l="1"/>
  <c r="K88" i="1"/>
  <c r="K91" i="1" s="1"/>
  <c r="J97" i="1" s="1"/>
  <c r="K98" i="1" s="1"/>
  <c r="K100" i="1" s="1"/>
</calcChain>
</file>

<file path=xl/sharedStrings.xml><?xml version="1.0" encoding="utf-8"?>
<sst xmlns="http://schemas.openxmlformats.org/spreadsheetml/2006/main" count="77" uniqueCount="77">
  <si>
    <t>Model voor de keuze van een auto in het ondernemingsvermogen of in het privévermogen</t>
  </si>
  <si>
    <t>Gegevens invullen in uitsluitend de witte cellen. De uitkomsten verschijnen vanzelf in de overige cellen.</t>
  </si>
  <si>
    <t>De belangrijkste uitkomsten en conclusies worden in gele cellen weergegeven.</t>
  </si>
  <si>
    <t>Basisgegevens</t>
  </si>
  <si>
    <t>Catalogusprijs inclusief bpm en btw</t>
  </si>
  <si>
    <t>Feitelijke aankoopprijs inclusief of zonder btw</t>
  </si>
  <si>
    <t>Bouwjaar</t>
  </si>
  <si>
    <t>Btw bij aankoop van de auto, volgens factuur</t>
  </si>
  <si>
    <t>Verwacht resterend aantal jaren van gebruik</t>
  </si>
  <si>
    <t>Restwaarde na de periode van gebruik</t>
  </si>
  <si>
    <t>Jaarlijks aantal beroepskilometers</t>
  </si>
  <si>
    <t>Jaarlijks aantal privékilometers</t>
  </si>
  <si>
    <t>Jaarlijks totaal aantal kilometers</t>
  </si>
  <si>
    <t>Jaarlijkse rente van financiering</t>
  </si>
  <si>
    <t>Jaarlijkse motorrijtuigenbelasting</t>
  </si>
  <si>
    <t>Jaarlijkse verzekeringspremie</t>
  </si>
  <si>
    <t>Jaarlijkse parkeerkosten</t>
  </si>
  <si>
    <t>Jaarlijkse onderhouds- en reparatiekosten inclusief btw</t>
  </si>
  <si>
    <t>Jaarlijkse brandstofkosten inclusief btw</t>
  </si>
  <si>
    <t>Indien Co2-uitstoot zeer laag of 0: aankoop gemeld bij www.agentschap.nl?</t>
  </si>
  <si>
    <t>Percentage btw dat mag worden teruggevraagd</t>
  </si>
  <si>
    <t>Percentage inkomstenbelasting over de top van het belastbaar inkomen</t>
  </si>
  <si>
    <t>Kosten</t>
  </si>
  <si>
    <t>Berekening van de jaarlijkse autokosten voor auto in privévermogen</t>
  </si>
  <si>
    <t>Aantal beroepskilometers en kostenpost à € 0,19</t>
  </si>
  <si>
    <t>Berekening van de jaarlijkse autokosten voor auto in ondernemingsvermogen</t>
  </si>
  <si>
    <t>Vaste kosten exclusief btw</t>
  </si>
  <si>
    <t>Variabele kosten exclusief btw</t>
  </si>
  <si>
    <t>Afschrijvingskosten</t>
  </si>
  <si>
    <t>Totale kosten</t>
  </si>
  <si>
    <t>Correctie voor privégebruik</t>
  </si>
  <si>
    <t>Resterende aftrekbare autokosten</t>
  </si>
  <si>
    <t>Vergelijking 1</t>
  </si>
  <si>
    <t>Investering</t>
  </si>
  <si>
    <t>Investeringsaftrek bij een zeer lage, vrijwel géén of zelfs géén Co2-uitstoot:</t>
  </si>
  <si>
    <t>Er is recht op milieu-investeringsaftrek wanneer de auto hoogstens een zeer lage Co2-</t>
  </si>
  <si>
    <t>uitstoot heeft èn ondernemingsvermogen is. Het recht op investeringsaftrek beïnvloedt</t>
  </si>
  <si>
    <t>de keuze voor ondernemingsvermogen of privévermogen.</t>
  </si>
  <si>
    <t>Voor het recht op milieu-investeringaftrek geldt als harde voorwaarde dat de investering</t>
  </si>
  <si>
    <t>binnen 3 maanden na aankoop gemeld</t>
  </si>
  <si>
    <t>is bij Rijksdienst Ondernemend Nederland</t>
  </si>
  <si>
    <t>Aanschafprijs exclusief omzetbelasting</t>
  </si>
  <si>
    <t>Milieu-investeringsaftrek</t>
  </si>
  <si>
    <t>Te verdelen over het aantal jaren van gebruik; minimaal 5 jaren</t>
  </si>
  <si>
    <t>Gemiddeld jaarlijks effect van de investeringsaftrek op het belastbaar inkomen</t>
  </si>
  <si>
    <t>Fiscale gevolgen als investeringsaftrek mogelijk is:</t>
  </si>
  <si>
    <t>Jaarlijkse aftrekbare kosten wanneer auto privévermogen is</t>
  </si>
  <si>
    <t>Jaarlijkse aftrekbare kosten wanneer auto ondernemingsvermogen is</t>
  </si>
  <si>
    <t>Jaarlijks deel van de investeringsaftrek</t>
  </si>
  <si>
    <t>Gemiddelde jaarlijkse aftrekpost</t>
  </si>
  <si>
    <t>Vergelijking 2</t>
  </si>
  <si>
    <t>De hoogte van de autokosten:</t>
  </si>
  <si>
    <t>De autokosten zijn per jaar gemiddeld geschat op</t>
  </si>
  <si>
    <t>Voor de belastingheffing is de kostenaftrek berekend op gemiddeld per jaar</t>
  </si>
  <si>
    <t>Gemiddeld jaarlijks effect opaanslag inkomstenbelasting bij belastingpercentage van</t>
  </si>
  <si>
    <t>De auto kost dan naar schatting gemiddeld per jaar</t>
  </si>
  <si>
    <t>Formaliteiten</t>
  </si>
  <si>
    <t>Vervroegde afschrijving en aanvraag voor milieu-investeringsaftrek</t>
  </si>
  <si>
    <t>De Vamil is een regeling voor vervroegde afschrijving. Vervroegde afschrijving is</t>
  </si>
  <si>
    <t>verschuiving van afschrijvingskosten over kalenderjaren. Dat kan bij wisselende</t>
  </si>
  <si>
    <t xml:space="preserve">inkomsten voordeel opleveren, maar dat is niet te begroten. Dit voordeel is </t>
  </si>
  <si>
    <t>daarom niet meegerekend.</t>
  </si>
  <si>
    <t>Milieu-investeringsaftrek en Vamil moeten binnen 3 maanden na aankoop zijn</t>
  </si>
  <si>
    <t>aangevraagd bij</t>
  </si>
  <si>
    <t>Rijksdienst Ondernemend Nederland</t>
  </si>
  <si>
    <t>BTW</t>
  </si>
  <si>
    <t>Berekening van het BTW vvoordeel</t>
  </si>
  <si>
    <t>Jaar 1</t>
  </si>
  <si>
    <t>Jaar 2</t>
  </si>
  <si>
    <t>Jaar 3</t>
  </si>
  <si>
    <t>Jaar 4</t>
  </si>
  <si>
    <t>Jaar 5</t>
  </si>
  <si>
    <t>Totaal</t>
  </si>
  <si>
    <t>BTW teruggaaf kosten</t>
  </si>
  <si>
    <t>BTW aanschaf</t>
  </si>
  <si>
    <t>Correctie over privegebruik</t>
  </si>
  <si>
    <t>Bijtellingspercentage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</si>
</sst>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.00%"/>
    <numFmt numFmtId="165" formatCode="#"/>
    <numFmt numFmtId="166" formatCode="0.0%"/>
    <numFmt numFmtId="167" formatCode="#,###"/>
  </numFmts>
  <fonts count="13">
    <font>
      <sz val="10"/>
      <name val="Arial"/>
      <family val="2"/>
    </font>
    <font>
      <sz val="9"/>
      <name val="Plantin"/>
      <family val="1"/>
    </font>
    <font>
      <sz val="9"/>
      <color indexed="9"/>
      <name val="Plantin"/>
      <family val="1"/>
      <charset val="1"/>
    </font>
    <font>
      <sz val="9"/>
      <name val="Plantin"/>
      <family val="1"/>
      <charset val="1"/>
    </font>
    <font>
      <b/>
      <sz val="9"/>
      <color indexed="9"/>
      <name val="Plantin"/>
      <family val="1"/>
      <charset val="1"/>
    </font>
    <font>
      <sz val="9"/>
      <color indexed="12"/>
      <name val="Plantin"/>
      <family val="1"/>
      <charset val="1"/>
    </font>
    <font>
      <b/>
      <sz val="9"/>
      <color indexed="9"/>
      <name val="Plantin"/>
      <family val="1"/>
    </font>
    <font>
      <sz val="9"/>
      <color indexed="9"/>
      <name val="Plantin"/>
      <family val="1"/>
    </font>
    <font>
      <sz val="9"/>
      <color indexed="11"/>
      <name val="Plantin"/>
      <family val="1"/>
    </font>
    <font>
      <b/>
      <sz val="9"/>
      <name val="Plantin"/>
      <family val="1"/>
    </font>
    <font>
      <sz val="9"/>
      <color indexed="12"/>
      <name val="Plantin"/>
      <family val="1"/>
    </font>
    <font>
      <b/>
      <sz val="9"/>
      <name val="Plantin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21"/>
      </patternFill>
    </fill>
    <fill>
      <patternFill patternType="solid">
        <fgColor indexed="44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3" fontId="1" fillId="0" borderId="0" xfId="0" applyNumberFormat="1" applyFont="1" applyAlignment="1"/>
    <xf numFmtId="0" fontId="0" fillId="2" borderId="0" xfId="0" applyFill="1" applyProtection="1"/>
    <xf numFmtId="0" fontId="2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/>
    <xf numFmtId="3" fontId="6" fillId="2" borderId="0" xfId="0" applyNumberFormat="1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7" fillId="2" borderId="0" xfId="0" applyFont="1" applyFill="1" applyAlignment="1"/>
    <xf numFmtId="3" fontId="1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/>
    <xf numFmtId="0" fontId="0" fillId="3" borderId="0" xfId="0" applyFill="1" applyAlignment="1"/>
    <xf numFmtId="3" fontId="1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3" fontId="8" fillId="3" borderId="0" xfId="0" applyNumberFormat="1" applyFont="1" applyFill="1" applyBorder="1" applyAlignment="1" applyProtection="1">
      <alignment horizontal="right"/>
      <protection locked="0"/>
    </xf>
    <xf numFmtId="164" fontId="1" fillId="3" borderId="0" xfId="0" applyNumberFormat="1" applyFont="1" applyFill="1" applyBorder="1" applyAlignment="1" applyProtection="1">
      <alignment horizontal="center"/>
      <protection locked="0"/>
    </xf>
    <xf numFmtId="9" fontId="1" fillId="0" borderId="0" xfId="0" applyNumberFormat="1" applyFont="1" applyFill="1" applyBorder="1" applyAlignment="1" applyProtection="1">
      <alignment horizontal="right"/>
      <protection locked="0"/>
    </xf>
    <xf numFmtId="3" fontId="9" fillId="3" borderId="0" xfId="0" applyNumberFormat="1" applyFont="1" applyFill="1" applyBorder="1" applyAlignment="1" applyProtection="1">
      <protection locked="0"/>
    </xf>
    <xf numFmtId="0" fontId="0" fillId="3" borderId="0" xfId="0" applyFill="1"/>
    <xf numFmtId="3" fontId="1" fillId="4" borderId="0" xfId="0" applyNumberFormat="1" applyFont="1" applyFill="1" applyBorder="1" applyAlignment="1" applyProtection="1">
      <protection locked="0"/>
    </xf>
    <xf numFmtId="3" fontId="1" fillId="3" borderId="2" xfId="0" applyNumberFormat="1" applyFont="1" applyFill="1" applyBorder="1" applyAlignment="1" applyProtection="1">
      <protection locked="0"/>
    </xf>
    <xf numFmtId="0" fontId="0" fillId="2" borderId="0" xfId="0" applyFill="1" applyAlignment="1"/>
    <xf numFmtId="0" fontId="1" fillId="3" borderId="0" xfId="0" applyFont="1" applyFill="1" applyAlignment="1"/>
    <xf numFmtId="3" fontId="1" fillId="3" borderId="1" xfId="0" applyNumberFormat="1" applyFont="1" applyFill="1" applyBorder="1" applyAlignment="1" applyProtection="1">
      <protection locked="0"/>
    </xf>
    <xf numFmtId="9" fontId="1" fillId="3" borderId="0" xfId="0" applyNumberFormat="1" applyFont="1" applyFill="1" applyBorder="1" applyAlignment="1" applyProtection="1">
      <protection locked="0"/>
    </xf>
    <xf numFmtId="0" fontId="1" fillId="2" borderId="0" xfId="0" applyFont="1" applyFill="1" applyAlignment="1">
      <alignment horizontal="center"/>
    </xf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center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/>
    <xf numFmtId="165" fontId="9" fillId="3" borderId="0" xfId="0" applyNumberFormat="1" applyFont="1" applyFill="1" applyBorder="1" applyAlignment="1" applyProtection="1">
      <alignment horizontal="right"/>
      <protection locked="0"/>
    </xf>
    <xf numFmtId="3" fontId="10" fillId="3" borderId="0" xfId="0" applyNumberFormat="1" applyFont="1" applyFill="1" applyBorder="1" applyAlignment="1" applyProtection="1">
      <protection locked="0"/>
    </xf>
    <xf numFmtId="165" fontId="1" fillId="3" borderId="0" xfId="0" applyNumberFormat="1" applyFont="1" applyFill="1" applyBorder="1" applyAlignment="1" applyProtection="1">
      <protection locked="0"/>
    </xf>
    <xf numFmtId="166" fontId="1" fillId="3" borderId="0" xfId="0" applyNumberFormat="1" applyFont="1" applyFill="1" applyBorder="1" applyAlignment="1" applyProtection="1">
      <protection locked="0"/>
    </xf>
    <xf numFmtId="3" fontId="1" fillId="3" borderId="3" xfId="0" applyNumberFormat="1" applyFont="1" applyFill="1" applyBorder="1" applyAlignment="1" applyProtection="1">
      <protection locked="0"/>
    </xf>
    <xf numFmtId="0" fontId="0" fillId="2" borderId="0" xfId="0" applyFill="1" applyBorder="1" applyProtection="1"/>
    <xf numFmtId="0" fontId="1" fillId="3" borderId="0" xfId="0" applyFont="1" applyFill="1" applyBorder="1" applyAlignment="1"/>
    <xf numFmtId="167" fontId="1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/>
    <xf numFmtId="3" fontId="1" fillId="3" borderId="0" xfId="0" applyNumberFormat="1" applyFont="1" applyFill="1" applyBorder="1" applyAlignment="1" applyProtection="1">
      <protection hidden="1"/>
    </xf>
    <xf numFmtId="3" fontId="1" fillId="3" borderId="0" xfId="0" applyNumberFormat="1" applyFont="1" applyFill="1" applyBorder="1" applyAlignment="1" applyProtection="1">
      <alignment horizontal="center"/>
      <protection hidden="1"/>
    </xf>
    <xf numFmtId="3" fontId="1" fillId="3" borderId="0" xfId="0" applyNumberFormat="1" applyFont="1" applyFill="1" applyBorder="1" applyAlignment="1" applyProtection="1">
      <alignment horizontal="right"/>
      <protection hidden="1"/>
    </xf>
    <xf numFmtId="3" fontId="1" fillId="2" borderId="0" xfId="0" applyNumberFormat="1" applyFont="1" applyFill="1" applyBorder="1" applyAlignment="1" applyProtection="1">
      <alignment horizontal="center"/>
      <protection hidden="1"/>
    </xf>
    <xf numFmtId="3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>
      <alignment horizontal="center"/>
    </xf>
    <xf numFmtId="3" fontId="1" fillId="2" borderId="0" xfId="0" applyNumberFormat="1" applyFont="1" applyFill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right"/>
      <protection locked="0"/>
    </xf>
    <xf numFmtId="3" fontId="11" fillId="3" borderId="5" xfId="0" applyNumberFormat="1" applyFont="1" applyFill="1" applyBorder="1" applyAlignment="1" applyProtection="1">
      <protection locked="0"/>
    </xf>
    <xf numFmtId="0" fontId="1" fillId="3" borderId="0" xfId="0" applyFont="1" applyFill="1" applyAlignment="1">
      <alignment horizontal="right"/>
    </xf>
    <xf numFmtId="9" fontId="1" fillId="0" borderId="0" xfId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35</xdr:row>
      <xdr:rowOff>104775</xdr:rowOff>
    </xdr:from>
    <xdr:to>
      <xdr:col>18</xdr:col>
      <xdr:colOff>447675</xdr:colOff>
      <xdr:row>51</xdr:row>
      <xdr:rowOff>104775</xdr:rowOff>
    </xdr:to>
    <xdr:pic>
      <xdr:nvPicPr>
        <xdr:cNvPr id="1039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5772150"/>
          <a:ext cx="379095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vo.nl/" TargetMode="External"/><Relationship Id="rId1" Type="http://schemas.openxmlformats.org/officeDocument/2006/relationships/hyperlink" Target="http://www.rvo.n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1"/>
  <sheetViews>
    <sheetView tabSelected="1" view="pageBreakPreview" topLeftCell="A10" zoomScaleSheetLayoutView="100" workbookViewId="0">
      <selection activeCell="F33" sqref="F33"/>
    </sheetView>
  </sheetViews>
  <sheetFormatPr defaultColWidth="11.5703125" defaultRowHeight="12.95" customHeight="1" outlineLevelRow="1"/>
  <cols>
    <col min="1" max="1" width="2.5703125" style="1" customWidth="1"/>
    <col min="2" max="2" width="12.7109375" style="1" customWidth="1"/>
    <col min="3" max="3" width="7.7109375" style="1" customWidth="1"/>
    <col min="4" max="7" width="10.140625" style="1" customWidth="1"/>
    <col min="8" max="11" width="7.7109375" style="1" customWidth="1"/>
    <col min="12" max="12" width="2.5703125" style="1" customWidth="1"/>
    <col min="13" max="25" width="10.140625" style="1" customWidth="1"/>
    <col min="26" max="26" width="10.140625" customWidth="1"/>
  </cols>
  <sheetData>
    <row r="1" spans="1:26" ht="12.95" customHeight="1">
      <c r="A1" s="2"/>
      <c r="B1" s="3"/>
      <c r="C1" s="3"/>
      <c r="D1" s="4"/>
      <c r="E1" s="4"/>
      <c r="F1" s="5"/>
      <c r="G1" s="4"/>
      <c r="H1" s="4"/>
      <c r="I1" s="6"/>
      <c r="J1" s="4"/>
      <c r="K1" s="4"/>
      <c r="L1" s="7"/>
      <c r="Z1" s="1"/>
    </row>
    <row r="2" spans="1:26" ht="12.95" customHeight="1">
      <c r="A2" s="2"/>
      <c r="B2" s="8" t="s">
        <v>0</v>
      </c>
      <c r="C2" s="3"/>
      <c r="D2" s="4"/>
      <c r="E2" s="4"/>
      <c r="F2" s="5"/>
      <c r="G2" s="4"/>
      <c r="H2" s="4"/>
      <c r="I2" s="6"/>
      <c r="J2" s="9"/>
      <c r="K2" s="10"/>
      <c r="L2" s="7"/>
      <c r="Z2" s="1"/>
    </row>
    <row r="3" spans="1:26" ht="12.95" customHeight="1">
      <c r="A3" s="2"/>
      <c r="B3" s="3"/>
      <c r="C3" s="3"/>
      <c r="D3" s="4"/>
      <c r="E3" s="4"/>
      <c r="F3" s="5"/>
      <c r="G3" s="4"/>
      <c r="H3" s="4"/>
      <c r="I3" s="6"/>
      <c r="J3" s="4"/>
      <c r="K3" s="10"/>
      <c r="L3" s="7"/>
      <c r="Z3" s="1"/>
    </row>
    <row r="4" spans="1:26" ht="12.95" customHeight="1">
      <c r="A4" s="2"/>
      <c r="B4" s="3"/>
      <c r="C4" s="3" t="s">
        <v>1</v>
      </c>
      <c r="D4" s="4"/>
      <c r="E4" s="4"/>
      <c r="F4" s="5"/>
      <c r="G4" s="4"/>
      <c r="H4" s="4"/>
      <c r="I4" s="6"/>
      <c r="J4" s="4"/>
      <c r="K4" s="4"/>
      <c r="L4" s="7"/>
      <c r="Z4" s="1"/>
    </row>
    <row r="5" spans="1:26" ht="12.95" customHeight="1">
      <c r="A5" s="2"/>
      <c r="B5" s="11"/>
      <c r="C5" s="12" t="s">
        <v>2</v>
      </c>
      <c r="D5" s="13"/>
      <c r="E5" s="14"/>
      <c r="F5" s="15"/>
      <c r="G5" s="16"/>
      <c r="H5" s="15"/>
      <c r="I5" s="15"/>
      <c r="J5" s="12"/>
      <c r="K5" s="15"/>
      <c r="L5" s="17"/>
      <c r="Z5" s="1"/>
    </row>
    <row r="6" spans="1:26" ht="12.95" customHeight="1">
      <c r="A6" s="2"/>
      <c r="B6" s="18"/>
      <c r="C6" s="19"/>
      <c r="D6" s="20"/>
      <c r="E6" s="21"/>
      <c r="F6" s="22"/>
      <c r="G6" s="23"/>
      <c r="H6" s="22"/>
      <c r="I6" s="22"/>
      <c r="J6" s="19"/>
      <c r="K6" s="22"/>
      <c r="L6" s="17"/>
      <c r="Z6" s="1"/>
    </row>
    <row r="7" spans="1:26" ht="12.95" customHeight="1">
      <c r="A7" s="2"/>
      <c r="B7" s="18"/>
      <c r="C7" s="24"/>
      <c r="D7" s="25"/>
      <c r="E7" s="26"/>
      <c r="F7" s="27"/>
      <c r="G7" s="28"/>
      <c r="H7" s="27"/>
      <c r="I7" s="27"/>
      <c r="J7" s="24"/>
      <c r="K7" s="27"/>
      <c r="L7" s="17"/>
      <c r="Z7" s="1"/>
    </row>
    <row r="8" spans="1:26" ht="12.95" customHeight="1">
      <c r="A8" s="2"/>
      <c r="B8" s="29" t="s">
        <v>3</v>
      </c>
      <c r="C8" s="24" t="s">
        <v>4</v>
      </c>
      <c r="D8" s="25"/>
      <c r="E8" s="26"/>
      <c r="F8" s="30"/>
      <c r="G8" s="30"/>
      <c r="H8" s="30"/>
      <c r="I8" s="30"/>
      <c r="J8" s="24"/>
      <c r="K8" s="31"/>
      <c r="L8" s="17"/>
      <c r="Z8" s="1"/>
    </row>
    <row r="9" spans="1:26" ht="12.95" customHeight="1">
      <c r="A9" s="2"/>
      <c r="B9" s="18"/>
      <c r="C9" s="24" t="s">
        <v>5</v>
      </c>
      <c r="D9" s="24"/>
      <c r="E9" s="27"/>
      <c r="F9" s="30"/>
      <c r="G9" s="30"/>
      <c r="H9" s="30"/>
      <c r="I9" s="30"/>
      <c r="J9" s="24"/>
      <c r="K9" s="31"/>
      <c r="L9" s="22"/>
      <c r="Z9" s="1"/>
    </row>
    <row r="10" spans="1:26" ht="12.95" customHeight="1">
      <c r="A10" s="2"/>
      <c r="B10" s="18"/>
      <c r="C10" s="24" t="s">
        <v>6</v>
      </c>
      <c r="D10" s="24"/>
      <c r="E10" s="27"/>
      <c r="F10" s="30"/>
      <c r="G10" s="30"/>
      <c r="H10" s="30"/>
      <c r="I10" s="30"/>
      <c r="J10" s="24"/>
      <c r="K10" s="32">
        <v>2017</v>
      </c>
      <c r="L10" s="22"/>
      <c r="Z10" s="1"/>
    </row>
    <row r="11" spans="1:26" ht="12.95" customHeight="1">
      <c r="A11" s="2"/>
      <c r="B11" s="18"/>
      <c r="C11" s="24" t="s">
        <v>7</v>
      </c>
      <c r="D11" s="24"/>
      <c r="E11" s="27"/>
      <c r="F11" s="30"/>
      <c r="G11" s="30"/>
      <c r="H11" s="30"/>
      <c r="I11" s="30"/>
      <c r="J11" s="24"/>
      <c r="K11" s="31"/>
      <c r="L11" s="22"/>
      <c r="Z11" s="1"/>
    </row>
    <row r="12" spans="1:26" ht="12.95" customHeight="1">
      <c r="A12" s="2"/>
      <c r="B12" s="18"/>
      <c r="C12" s="24" t="s">
        <v>8</v>
      </c>
      <c r="D12" s="24"/>
      <c r="E12" s="27"/>
      <c r="F12" s="30"/>
      <c r="G12" s="30"/>
      <c r="H12" s="30"/>
      <c r="I12" s="30"/>
      <c r="J12" s="24"/>
      <c r="K12" s="31"/>
      <c r="L12" s="22"/>
      <c r="Z12" s="1"/>
    </row>
    <row r="13" spans="1:26" ht="12.95" customHeight="1">
      <c r="A13" s="2"/>
      <c r="B13" s="18"/>
      <c r="C13" s="24" t="s">
        <v>9</v>
      </c>
      <c r="D13" s="24"/>
      <c r="E13" s="27"/>
      <c r="F13" s="30"/>
      <c r="G13" s="30"/>
      <c r="H13" s="30"/>
      <c r="I13" s="30"/>
      <c r="J13" s="24"/>
      <c r="K13" s="31"/>
      <c r="L13" s="22"/>
      <c r="Z13" s="1"/>
    </row>
    <row r="14" spans="1:26" ht="12.95" customHeight="1">
      <c r="A14" s="2"/>
      <c r="B14" s="18"/>
      <c r="C14" s="24"/>
      <c r="D14" s="24"/>
      <c r="E14" s="27"/>
      <c r="F14" s="30"/>
      <c r="G14" s="30"/>
      <c r="H14" s="30"/>
      <c r="I14" s="30"/>
      <c r="J14" s="24"/>
      <c r="K14" s="28"/>
      <c r="L14" s="22"/>
      <c r="Z14" s="1"/>
    </row>
    <row r="15" spans="1:26" ht="12.95" customHeight="1">
      <c r="A15" s="2"/>
      <c r="B15" s="18"/>
      <c r="C15" s="24" t="s">
        <v>10</v>
      </c>
      <c r="D15" s="24"/>
      <c r="E15" s="27"/>
      <c r="F15" s="30"/>
      <c r="G15" s="30"/>
      <c r="H15" s="30"/>
      <c r="I15" s="30"/>
      <c r="J15" s="24"/>
      <c r="K15" s="31"/>
      <c r="L15" s="22"/>
      <c r="Z15" s="1"/>
    </row>
    <row r="16" spans="1:26" ht="12.95" customHeight="1">
      <c r="A16" s="2"/>
      <c r="B16" s="18"/>
      <c r="C16" s="24" t="s">
        <v>11</v>
      </c>
      <c r="D16" s="24"/>
      <c r="E16" s="27"/>
      <c r="F16" s="30"/>
      <c r="G16" s="30"/>
      <c r="H16" s="30"/>
      <c r="I16" s="30"/>
      <c r="J16" s="24"/>
      <c r="K16" s="31"/>
      <c r="L16" s="22"/>
      <c r="Z16" s="1"/>
    </row>
    <row r="17" spans="1:26" ht="12.95" customHeight="1">
      <c r="A17" s="2"/>
      <c r="B17" s="18"/>
      <c r="C17" s="33"/>
      <c r="D17" s="33"/>
      <c r="E17" s="34"/>
      <c r="F17" s="30"/>
      <c r="G17" s="30"/>
      <c r="H17" s="30"/>
      <c r="I17" s="30"/>
      <c r="J17" s="24"/>
      <c r="K17" s="35"/>
      <c r="L17" s="22"/>
      <c r="Z17" s="1"/>
    </row>
    <row r="18" spans="1:26" ht="12.95" customHeight="1">
      <c r="A18" s="2"/>
      <c r="B18" s="18"/>
      <c r="C18" s="24" t="s">
        <v>12</v>
      </c>
      <c r="D18" s="24"/>
      <c r="E18" s="27"/>
      <c r="F18" s="30"/>
      <c r="G18" s="30"/>
      <c r="H18" s="30"/>
      <c r="I18" s="30"/>
      <c r="J18" s="24"/>
      <c r="K18" s="31">
        <f>K15+K16</f>
        <v>0</v>
      </c>
      <c r="L18" s="22"/>
      <c r="Z18" s="1"/>
    </row>
    <row r="19" spans="1:26" ht="12.95" customHeight="1">
      <c r="A19" s="2"/>
      <c r="B19" s="18"/>
      <c r="C19" s="24"/>
      <c r="D19" s="24"/>
      <c r="E19" s="27"/>
      <c r="F19" s="30"/>
      <c r="G19" s="30"/>
      <c r="H19" s="30"/>
      <c r="I19" s="30"/>
      <c r="J19" s="24"/>
      <c r="K19" s="36"/>
      <c r="L19" s="22"/>
      <c r="Z19" s="1"/>
    </row>
    <row r="20" spans="1:26" ht="12.95" customHeight="1">
      <c r="A20" s="2"/>
      <c r="B20" s="18"/>
      <c r="C20" s="24" t="s">
        <v>13</v>
      </c>
      <c r="D20" s="24"/>
      <c r="E20" s="27"/>
      <c r="F20" s="30"/>
      <c r="G20" s="30"/>
      <c r="H20" s="30"/>
      <c r="I20" s="30"/>
      <c r="J20" s="24"/>
      <c r="K20" s="31"/>
      <c r="L20" s="22"/>
      <c r="Z20" s="1"/>
    </row>
    <row r="21" spans="1:26" ht="12.95" customHeight="1">
      <c r="A21" s="2"/>
      <c r="B21" s="18"/>
      <c r="C21" s="24" t="s">
        <v>14</v>
      </c>
      <c r="D21" s="24"/>
      <c r="E21" s="27"/>
      <c r="F21" s="30"/>
      <c r="G21" s="30"/>
      <c r="H21" s="30"/>
      <c r="I21" s="30"/>
      <c r="J21" s="24"/>
      <c r="K21" s="31"/>
      <c r="L21" s="22"/>
      <c r="Z21" s="1"/>
    </row>
    <row r="22" spans="1:26" ht="12.95" customHeight="1">
      <c r="A22" s="2"/>
      <c r="B22" s="18"/>
      <c r="C22" s="24" t="s">
        <v>15</v>
      </c>
      <c r="D22" s="24"/>
      <c r="E22" s="27"/>
      <c r="F22" s="30"/>
      <c r="G22" s="30"/>
      <c r="H22" s="30"/>
      <c r="I22" s="30"/>
      <c r="J22" s="24"/>
      <c r="K22" s="31"/>
      <c r="L22" s="22"/>
      <c r="Z22" s="1"/>
    </row>
    <row r="23" spans="1:26" ht="12.95" customHeight="1">
      <c r="A23" s="2"/>
      <c r="B23" s="18"/>
      <c r="C23" s="24" t="s">
        <v>16</v>
      </c>
      <c r="D23" s="24"/>
      <c r="E23" s="27"/>
      <c r="F23" s="30"/>
      <c r="G23" s="30"/>
      <c r="H23" s="30"/>
      <c r="I23" s="30"/>
      <c r="J23" s="24"/>
      <c r="K23" s="31"/>
      <c r="L23" s="22"/>
      <c r="Z23" s="1"/>
    </row>
    <row r="24" spans="1:26" ht="12.95" customHeight="1">
      <c r="A24" s="2"/>
      <c r="B24" s="18"/>
      <c r="C24" s="24" t="s">
        <v>17</v>
      </c>
      <c r="D24" s="24"/>
      <c r="E24" s="27"/>
      <c r="F24" s="30"/>
      <c r="G24" s="30"/>
      <c r="H24" s="30"/>
      <c r="I24" s="30"/>
      <c r="J24" s="24"/>
      <c r="K24" s="31"/>
      <c r="L24" s="22"/>
      <c r="Z24" s="1"/>
    </row>
    <row r="25" spans="1:26" ht="12.95" customHeight="1">
      <c r="A25" s="2"/>
      <c r="B25" s="18"/>
      <c r="C25" s="24" t="s">
        <v>18</v>
      </c>
      <c r="D25" s="24"/>
      <c r="E25" s="37"/>
      <c r="F25" s="30"/>
      <c r="G25" s="30"/>
      <c r="H25" s="30"/>
      <c r="I25" s="30"/>
      <c r="J25" s="24"/>
      <c r="K25" s="31"/>
      <c r="L25" s="22"/>
      <c r="Z25" s="1"/>
    </row>
    <row r="26" spans="1:26" ht="12.95" customHeight="1">
      <c r="A26" s="2"/>
      <c r="B26" s="18"/>
      <c r="C26" s="24"/>
      <c r="D26" s="24"/>
      <c r="E26" s="37"/>
      <c r="F26" s="30"/>
      <c r="G26" s="30"/>
      <c r="H26" s="30"/>
      <c r="I26" s="30"/>
      <c r="J26" s="24"/>
      <c r="K26" s="28"/>
      <c r="L26" s="22"/>
      <c r="Z26" s="1"/>
    </row>
    <row r="27" spans="1:26" ht="12.95" customHeight="1">
      <c r="A27" s="2"/>
      <c r="B27" s="18"/>
      <c r="C27" s="24" t="s">
        <v>76</v>
      </c>
      <c r="D27" s="24"/>
      <c r="E27" s="37"/>
      <c r="F27" s="30"/>
      <c r="G27" s="30"/>
      <c r="H27" s="30"/>
      <c r="I27" s="30"/>
      <c r="J27" s="24"/>
      <c r="K27" s="73">
        <v>0.25</v>
      </c>
      <c r="L27" s="22"/>
      <c r="Z27" s="1"/>
    </row>
    <row r="28" spans="1:26" ht="12.95" customHeight="1">
      <c r="A28" s="2"/>
      <c r="B28" s="18"/>
      <c r="C28" s="24" t="s">
        <v>19</v>
      </c>
      <c r="D28" s="24"/>
      <c r="E28" s="37"/>
      <c r="F28" s="30"/>
      <c r="G28" s="30"/>
      <c r="H28" s="30"/>
      <c r="I28" s="30"/>
      <c r="J28" s="24"/>
      <c r="K28" s="31"/>
      <c r="L28" s="22"/>
      <c r="Z28" s="1"/>
    </row>
    <row r="29" spans="1:26" ht="12.95" customHeight="1">
      <c r="A29" s="2"/>
      <c r="B29" s="18"/>
      <c r="C29" s="24"/>
      <c r="D29" s="24"/>
      <c r="E29" s="37"/>
      <c r="F29" s="30"/>
      <c r="G29" s="30"/>
      <c r="H29" s="30"/>
      <c r="I29" s="30"/>
      <c r="J29" s="24"/>
      <c r="K29" s="28"/>
      <c r="L29" s="22"/>
      <c r="Z29" s="1"/>
    </row>
    <row r="30" spans="1:26" ht="12.95" customHeight="1">
      <c r="A30" s="2"/>
      <c r="B30" s="18"/>
      <c r="C30" s="24" t="s">
        <v>20</v>
      </c>
      <c r="D30" s="24"/>
      <c r="E30" s="37"/>
      <c r="F30" s="30"/>
      <c r="G30" s="30"/>
      <c r="H30" s="30"/>
      <c r="I30" s="30"/>
      <c r="J30" s="24"/>
      <c r="K30" s="38">
        <v>1</v>
      </c>
      <c r="L30" s="22"/>
      <c r="Z30" s="1"/>
    </row>
    <row r="31" spans="1:26" ht="12.95" customHeight="1">
      <c r="A31" s="2"/>
      <c r="B31" s="18"/>
      <c r="C31" s="24" t="s">
        <v>21</v>
      </c>
      <c r="D31" s="24"/>
      <c r="E31" s="37"/>
      <c r="F31" s="30"/>
      <c r="G31" s="30"/>
      <c r="H31" s="30"/>
      <c r="I31" s="30"/>
      <c r="J31" s="24"/>
      <c r="K31" s="38">
        <v>0.42</v>
      </c>
      <c r="L31" s="22"/>
      <c r="Z31" s="1"/>
    </row>
    <row r="32" spans="1:26" ht="12.95" customHeight="1">
      <c r="A32" s="2"/>
      <c r="B32" s="18"/>
      <c r="C32" s="24"/>
      <c r="D32" s="24"/>
      <c r="E32" s="27"/>
      <c r="F32" s="27"/>
      <c r="G32" s="28"/>
      <c r="H32" s="27"/>
      <c r="I32" s="27"/>
      <c r="J32" s="24"/>
      <c r="K32" s="27"/>
      <c r="L32" s="22"/>
      <c r="Z32" s="1"/>
    </row>
    <row r="33" spans="1:26" ht="12.95" customHeight="1">
      <c r="A33" s="2"/>
      <c r="B33" s="18"/>
      <c r="C33" s="19"/>
      <c r="D33" s="19"/>
      <c r="E33" s="22"/>
      <c r="F33" s="22"/>
      <c r="G33" s="23"/>
      <c r="H33" s="22"/>
      <c r="I33" s="22"/>
      <c r="J33" s="19"/>
      <c r="K33" s="22"/>
      <c r="L33" s="22"/>
      <c r="Z33" s="1"/>
    </row>
    <row r="34" spans="1:26" ht="12.95" customHeight="1">
      <c r="A34" s="2"/>
      <c r="B34" s="29" t="s">
        <v>22</v>
      </c>
      <c r="C34" s="39" t="s">
        <v>23</v>
      </c>
      <c r="D34" s="24"/>
      <c r="E34" s="27"/>
      <c r="F34" s="27"/>
      <c r="G34" s="28"/>
      <c r="H34" s="27"/>
      <c r="I34" s="27"/>
      <c r="J34" s="24"/>
      <c r="K34" s="27"/>
      <c r="L34" s="22"/>
      <c r="Z34" s="1"/>
    </row>
    <row r="35" spans="1:26" ht="12.95" customHeight="1">
      <c r="A35" s="2"/>
      <c r="B35" s="18"/>
      <c r="C35" s="24"/>
      <c r="D35" s="24"/>
      <c r="E35" s="27"/>
      <c r="F35" s="27"/>
      <c r="G35" s="28"/>
      <c r="H35" s="27"/>
      <c r="I35" s="27"/>
      <c r="J35" s="24"/>
      <c r="K35" s="27"/>
      <c r="L35" s="22"/>
      <c r="Z35" s="1"/>
    </row>
    <row r="36" spans="1:26" ht="12.95" customHeight="1">
      <c r="A36" s="2"/>
      <c r="B36" s="18"/>
      <c r="C36" s="24" t="s">
        <v>24</v>
      </c>
      <c r="D36" s="24"/>
      <c r="E36" s="40"/>
      <c r="F36" s="40"/>
      <c r="G36" s="40"/>
      <c r="H36" s="40"/>
      <c r="I36" s="27"/>
      <c r="J36" s="28">
        <f>K15</f>
        <v>0</v>
      </c>
      <c r="K36" s="41">
        <f>K15*0.19</f>
        <v>0</v>
      </c>
      <c r="L36" s="10"/>
      <c r="Z36" s="1"/>
    </row>
    <row r="37" spans="1:26" ht="7.5" customHeight="1" thickBot="1">
      <c r="A37" s="2"/>
      <c r="B37" s="18"/>
      <c r="C37" s="24"/>
      <c r="D37" s="24"/>
      <c r="E37" s="28"/>
      <c r="F37" s="27"/>
      <c r="G37" s="30"/>
      <c r="H37" s="40"/>
      <c r="I37" s="30"/>
      <c r="J37" s="27"/>
      <c r="K37" s="42"/>
      <c r="L37" s="10"/>
      <c r="Z37" s="1"/>
    </row>
    <row r="38" spans="1:26" ht="12.95" customHeight="1" thickTop="1">
      <c r="A38" s="2"/>
      <c r="B38" s="18"/>
      <c r="C38" s="24"/>
      <c r="D38" s="24"/>
      <c r="E38" s="27"/>
      <c r="F38" s="27"/>
      <c r="G38" s="28"/>
      <c r="H38" s="27"/>
      <c r="I38" s="30"/>
      <c r="J38" s="30"/>
      <c r="K38" s="27"/>
      <c r="L38" s="43"/>
      <c r="Z38" s="1"/>
    </row>
    <row r="39" spans="1:26" ht="12.95" customHeight="1">
      <c r="A39" s="2"/>
      <c r="B39" s="18"/>
      <c r="C39" s="39" t="s">
        <v>25</v>
      </c>
      <c r="D39" s="24"/>
      <c r="E39" s="27"/>
      <c r="F39" s="27"/>
      <c r="G39" s="28"/>
      <c r="H39" s="27"/>
      <c r="I39" s="27"/>
      <c r="J39" s="24"/>
      <c r="K39" s="27"/>
      <c r="L39" s="22"/>
      <c r="Z39" s="1"/>
    </row>
    <row r="40" spans="1:26" ht="12.95" customHeight="1">
      <c r="A40" s="2"/>
      <c r="B40" s="18"/>
      <c r="C40" s="24"/>
      <c r="D40" s="24"/>
      <c r="E40" s="24"/>
      <c r="F40" s="24"/>
      <c r="G40" s="24"/>
      <c r="H40" s="24"/>
      <c r="I40" s="24"/>
      <c r="J40" s="24"/>
      <c r="K40" s="24"/>
      <c r="L40" s="19"/>
      <c r="Z40" s="1"/>
    </row>
    <row r="41" spans="1:26" ht="12.95" customHeight="1">
      <c r="A41" s="2"/>
      <c r="B41" s="18"/>
      <c r="C41" s="24" t="s">
        <v>26</v>
      </c>
      <c r="D41" s="24"/>
      <c r="E41" s="24"/>
      <c r="F41" s="24"/>
      <c r="G41" s="44"/>
      <c r="H41" s="44"/>
      <c r="I41" s="44"/>
      <c r="J41" s="44"/>
      <c r="K41" s="24">
        <f>K20+K21+K22+K23+K24*100/121*K30</f>
        <v>0</v>
      </c>
      <c r="L41" s="19"/>
      <c r="Z41" s="1"/>
    </row>
    <row r="42" spans="1:26" ht="12.95" customHeight="1">
      <c r="A42" s="2"/>
      <c r="B42" s="18"/>
      <c r="C42" s="24" t="s">
        <v>27</v>
      </c>
      <c r="D42" s="24"/>
      <c r="E42" s="24"/>
      <c r="F42" s="24"/>
      <c r="G42" s="44"/>
      <c r="H42" s="44"/>
      <c r="I42" s="44"/>
      <c r="J42" s="44"/>
      <c r="K42" s="24">
        <f>K25*100/121*K30</f>
        <v>0</v>
      </c>
      <c r="L42" s="19"/>
      <c r="Z42" s="1"/>
    </row>
    <row r="43" spans="1:26" ht="12.95" customHeight="1">
      <c r="A43" s="2"/>
      <c r="B43" s="18"/>
      <c r="C43" s="24" t="str">
        <f>IF(K11=0,"Btw over privégebruik op basis van 1,5% van de catalogusprijs","Btw over privégebruik op basis van 2,7% van de catalogusprijs")</f>
        <v>Btw over privégebruik op basis van 1,5% van de catalogusprijs</v>
      </c>
      <c r="D43" s="24"/>
      <c r="E43" s="27"/>
      <c r="F43" s="30"/>
      <c r="G43" s="30"/>
      <c r="H43" s="30"/>
      <c r="I43" s="30"/>
      <c r="J43" s="24"/>
      <c r="K43" s="28">
        <f>IF(K11=0,K8*0.015*K30,K8*0.027*K30)</f>
        <v>0</v>
      </c>
      <c r="L43" s="19"/>
      <c r="Z43" s="1"/>
    </row>
    <row r="44" spans="1:26" ht="12.95" customHeight="1">
      <c r="A44" s="2"/>
      <c r="B44" s="18"/>
      <c r="C44" s="24" t="s">
        <v>28</v>
      </c>
      <c r="D44" s="24"/>
      <c r="E44" s="24"/>
      <c r="F44" s="24"/>
      <c r="G44" s="44"/>
      <c r="H44" s="44"/>
      <c r="I44" s="44"/>
      <c r="J44" s="44"/>
      <c r="K44" s="24" t="e">
        <f>(K9-K11*K30-K13)/K12</f>
        <v>#DIV/0!</v>
      </c>
      <c r="L44" s="19"/>
      <c r="Z44" s="1"/>
    </row>
    <row r="45" spans="1:26" ht="7.5" customHeight="1">
      <c r="A45" s="2"/>
      <c r="B45" s="18"/>
      <c r="C45" s="24"/>
      <c r="D45" s="24"/>
      <c r="E45" s="24"/>
      <c r="F45" s="24"/>
      <c r="G45" s="44"/>
      <c r="H45" s="44"/>
      <c r="I45" s="44"/>
      <c r="J45" s="44"/>
      <c r="K45" s="45"/>
      <c r="L45" s="19"/>
      <c r="Z45" s="1"/>
    </row>
    <row r="46" spans="1:26" ht="12.95" customHeight="1">
      <c r="A46" s="2"/>
      <c r="B46" s="18"/>
      <c r="C46" s="24" t="s">
        <v>29</v>
      </c>
      <c r="D46" s="44"/>
      <c r="E46" s="24"/>
      <c r="F46" s="24"/>
      <c r="G46" s="44"/>
      <c r="H46" s="44"/>
      <c r="I46" s="44"/>
      <c r="J46" s="24"/>
      <c r="K46" s="24" t="e">
        <f>SUM(K41:K45)</f>
        <v>#DIV/0!</v>
      </c>
      <c r="L46" s="19"/>
      <c r="Z46" s="1"/>
    </row>
    <row r="47" spans="1:26" ht="12.95" customHeight="1">
      <c r="A47" s="2"/>
      <c r="B47" s="18"/>
      <c r="C47" s="24" t="s">
        <v>30</v>
      </c>
      <c r="D47" s="44"/>
      <c r="E47" s="40"/>
      <c r="F47" s="40"/>
      <c r="G47" s="40"/>
      <c r="H47" s="72"/>
      <c r="I47" s="46"/>
      <c r="J47" s="24">
        <f>IF(K10&lt;1998,K9,K8)</f>
        <v>0</v>
      </c>
      <c r="K47" s="24">
        <f>K27*J47</f>
        <v>0</v>
      </c>
      <c r="L47" s="47"/>
      <c r="Z47" s="1"/>
    </row>
    <row r="48" spans="1:26" ht="7.5" customHeight="1">
      <c r="A48" s="2"/>
      <c r="B48" s="18"/>
      <c r="C48" s="24"/>
      <c r="D48" s="24"/>
      <c r="E48" s="24"/>
      <c r="F48" s="24"/>
      <c r="G48" s="44"/>
      <c r="H48" s="44"/>
      <c r="I48" s="44"/>
      <c r="J48" s="24"/>
      <c r="K48" s="45"/>
      <c r="L48" s="19"/>
      <c r="Z48" s="1"/>
    </row>
    <row r="49" spans="1:26" ht="12.95" customHeight="1">
      <c r="A49" s="2"/>
      <c r="B49" s="18"/>
      <c r="C49" s="24" t="s">
        <v>31</v>
      </c>
      <c r="D49" s="24"/>
      <c r="E49" s="24"/>
      <c r="F49" s="24"/>
      <c r="G49" s="44"/>
      <c r="H49" s="44"/>
      <c r="I49" s="44"/>
      <c r="J49" s="44"/>
      <c r="K49" s="41" t="e">
        <f>IF(K47&lt;K46,K46-K47,0)</f>
        <v>#DIV/0!</v>
      </c>
      <c r="L49" s="19"/>
      <c r="Z49" s="1"/>
    </row>
    <row r="50" spans="1:26" ht="7.5" customHeight="1" thickBot="1">
      <c r="A50" s="2"/>
      <c r="B50" s="18"/>
      <c r="C50" s="24"/>
      <c r="D50" s="24"/>
      <c r="E50" s="24"/>
      <c r="F50" s="24"/>
      <c r="G50" s="44"/>
      <c r="H50" s="44"/>
      <c r="I50" s="44"/>
      <c r="J50" s="44"/>
      <c r="K50" s="42"/>
      <c r="L50" s="19"/>
      <c r="Z50" s="1"/>
    </row>
    <row r="51" spans="1:26" ht="12.95" customHeight="1" thickTop="1">
      <c r="A51" s="2"/>
      <c r="B51" s="18"/>
      <c r="C51" s="24"/>
      <c r="D51" s="24"/>
      <c r="E51" s="24"/>
      <c r="F51" s="44"/>
      <c r="G51" s="44"/>
      <c r="H51" s="44"/>
      <c r="I51" s="40"/>
      <c r="J51" s="44"/>
      <c r="K51" s="24"/>
      <c r="L51" s="19"/>
      <c r="Z51" s="1"/>
    </row>
    <row r="52" spans="1:26" ht="12.95" customHeight="1">
      <c r="A52" s="2"/>
      <c r="B52" s="29" t="s">
        <v>32</v>
      </c>
      <c r="C52" s="48" t="e">
        <f>IF(K49&gt;K36,"De auto in het ondernemingsvermogen geeft de hoogste aftrek. Deze is jaarlijks:","De auto in het privévermogen geeft de hoogste aftrek. Deze is jaarlijks:")</f>
        <v>#DIV/0!</v>
      </c>
      <c r="D52" s="48"/>
      <c r="E52" s="49"/>
      <c r="F52" s="49"/>
      <c r="G52" s="50"/>
      <c r="H52" s="49"/>
      <c r="I52" s="51"/>
      <c r="J52" s="33"/>
      <c r="K52" s="41" t="e">
        <f>IF(K49&gt;K36,K49,K36)</f>
        <v>#DIV/0!</v>
      </c>
      <c r="L52" s="22"/>
      <c r="Z52" s="1"/>
    </row>
    <row r="53" spans="1:26" ht="7.5" customHeight="1" thickBot="1">
      <c r="A53" s="2"/>
      <c r="B53" s="18"/>
      <c r="C53" s="24"/>
      <c r="D53" s="30"/>
      <c r="E53" s="30"/>
      <c r="F53" s="30"/>
      <c r="G53" s="30"/>
      <c r="H53" s="30"/>
      <c r="I53" s="30"/>
      <c r="J53" s="30"/>
      <c r="K53" s="42"/>
      <c r="L53" s="43"/>
      <c r="Z53" s="1"/>
    </row>
    <row r="54" spans="1:26" ht="12.95" customHeight="1" thickTop="1">
      <c r="A54" s="2"/>
      <c r="B54" s="18"/>
      <c r="C54" s="24"/>
      <c r="D54" s="24"/>
      <c r="E54" s="27"/>
      <c r="F54" s="27"/>
      <c r="G54" s="28"/>
      <c r="H54" s="27"/>
      <c r="I54" s="33"/>
      <c r="J54" s="33"/>
      <c r="K54" s="30"/>
      <c r="L54" s="43"/>
      <c r="Z54" s="1"/>
    </row>
    <row r="55" spans="1:26" ht="12.95" customHeight="1">
      <c r="A55" s="2"/>
      <c r="B55" s="18"/>
      <c r="C55" s="19"/>
      <c r="D55" s="19"/>
      <c r="E55" s="22"/>
      <c r="F55" s="22"/>
      <c r="G55" s="19"/>
      <c r="H55" s="22"/>
      <c r="I55" s="22"/>
      <c r="J55" s="19"/>
      <c r="K55" s="22"/>
      <c r="L55" s="22"/>
      <c r="Z55" s="1"/>
    </row>
    <row r="56" spans="1:26" ht="12.95" customHeight="1">
      <c r="A56" s="2"/>
      <c r="B56" s="29" t="s">
        <v>65</v>
      </c>
      <c r="C56" s="39" t="s">
        <v>66</v>
      </c>
      <c r="D56" s="24"/>
      <c r="E56" s="27"/>
      <c r="F56" s="27"/>
      <c r="G56" s="28"/>
      <c r="H56" s="27"/>
      <c r="I56" s="27"/>
      <c r="J56" s="24"/>
      <c r="K56" s="27"/>
      <c r="L56" s="22"/>
      <c r="Z56" s="1"/>
    </row>
    <row r="57" spans="1:26" ht="12.95" customHeight="1">
      <c r="A57" s="2"/>
      <c r="B57" s="18"/>
      <c r="C57" s="24"/>
      <c r="D57" s="24"/>
      <c r="E57" s="24"/>
      <c r="F57" s="24"/>
      <c r="G57" s="24"/>
      <c r="H57" s="24"/>
      <c r="I57" s="24"/>
      <c r="J57" s="24"/>
      <c r="K57" s="24"/>
      <c r="L57" s="22"/>
      <c r="Z57" s="1"/>
    </row>
    <row r="58" spans="1:26" ht="12.95" customHeight="1">
      <c r="A58" s="2"/>
      <c r="B58" s="18"/>
      <c r="C58" s="24"/>
      <c r="D58" s="24"/>
      <c r="E58" s="24"/>
      <c r="F58" s="70" t="s">
        <v>67</v>
      </c>
      <c r="G58" s="70" t="s">
        <v>68</v>
      </c>
      <c r="H58" s="70" t="s">
        <v>69</v>
      </c>
      <c r="I58" s="70" t="s">
        <v>70</v>
      </c>
      <c r="J58" s="70" t="s">
        <v>71</v>
      </c>
      <c r="K58" s="70" t="s">
        <v>72</v>
      </c>
      <c r="L58" s="10"/>
      <c r="Z58" s="1"/>
    </row>
    <row r="59" spans="1:26" ht="12.75">
      <c r="A59" s="2"/>
      <c r="B59" s="18"/>
      <c r="C59" s="24" t="s">
        <v>74</v>
      </c>
      <c r="D59" s="24"/>
      <c r="E59" s="24"/>
      <c r="F59" s="24">
        <f>+K11</f>
        <v>0</v>
      </c>
      <c r="G59" s="24">
        <v>0</v>
      </c>
      <c r="H59" s="24">
        <v>0</v>
      </c>
      <c r="I59" s="24">
        <v>0</v>
      </c>
      <c r="J59" s="24">
        <v>0</v>
      </c>
      <c r="K59" s="24">
        <f>SUM(F59:J59)</f>
        <v>0</v>
      </c>
      <c r="L59" s="10"/>
      <c r="Z59" s="1"/>
    </row>
    <row r="60" spans="1:26" ht="12.95" customHeight="1">
      <c r="A60" s="2"/>
      <c r="B60" s="18"/>
      <c r="C60" s="24" t="s">
        <v>73</v>
      </c>
      <c r="D60" s="24"/>
      <c r="E60" s="24"/>
      <c r="F60" s="24">
        <f>(+K24+K25)-(+K24+K25)/1.21</f>
        <v>0</v>
      </c>
      <c r="G60" s="24">
        <f t="shared" ref="G60:J61" si="0">+F60</f>
        <v>0</v>
      </c>
      <c r="H60" s="24">
        <f t="shared" si="0"/>
        <v>0</v>
      </c>
      <c r="I60" s="24">
        <f t="shared" si="0"/>
        <v>0</v>
      </c>
      <c r="J60" s="24">
        <f t="shared" si="0"/>
        <v>0</v>
      </c>
      <c r="K60" s="24">
        <f>SUM(F60:J60)</f>
        <v>0</v>
      </c>
      <c r="L60" s="43"/>
      <c r="Z60" s="1"/>
    </row>
    <row r="61" spans="1:26" ht="12.95" customHeight="1">
      <c r="A61" s="2"/>
      <c r="B61" s="18"/>
      <c r="C61" s="24" t="s">
        <v>75</v>
      </c>
      <c r="D61" s="24"/>
      <c r="E61" s="24"/>
      <c r="F61" s="24">
        <f>-K43</f>
        <v>0</v>
      </c>
      <c r="G61" s="24">
        <f t="shared" si="0"/>
        <v>0</v>
      </c>
      <c r="H61" s="24">
        <f t="shared" si="0"/>
        <v>0</v>
      </c>
      <c r="I61" s="24">
        <f t="shared" si="0"/>
        <v>0</v>
      </c>
      <c r="J61" s="24">
        <f t="shared" si="0"/>
        <v>0</v>
      </c>
      <c r="K61" s="24">
        <f>SUM(F61:J61)</f>
        <v>0</v>
      </c>
      <c r="L61" s="22"/>
      <c r="Z61" s="1"/>
    </row>
    <row r="62" spans="1:26" ht="12.95" customHeight="1" thickBot="1">
      <c r="A62" s="2"/>
      <c r="B62" s="18"/>
      <c r="C62" s="24"/>
      <c r="D62" s="24"/>
      <c r="E62" s="24"/>
      <c r="F62" s="71">
        <f t="shared" ref="F62:K62" si="1">SUM(F59:F61)</f>
        <v>0</v>
      </c>
      <c r="G62" s="71">
        <f t="shared" si="1"/>
        <v>0</v>
      </c>
      <c r="H62" s="71">
        <f t="shared" si="1"/>
        <v>0</v>
      </c>
      <c r="I62" s="71">
        <f t="shared" si="1"/>
        <v>0</v>
      </c>
      <c r="J62" s="71">
        <f t="shared" si="1"/>
        <v>0</v>
      </c>
      <c r="K62" s="71">
        <f t="shared" si="1"/>
        <v>0</v>
      </c>
      <c r="L62" s="19"/>
      <c r="Z62" s="1"/>
    </row>
    <row r="63" spans="1:26" ht="12.95" customHeight="1" thickTop="1">
      <c r="A63" s="2"/>
      <c r="B63" s="18"/>
      <c r="C63" s="48" t="str">
        <f>IF(K62&gt;0,CONCATENATE("U heeft een BTW voordeel over 5 jaar van € ",ROUND(K62,0)," als de auto zakelijk wordt ingeboekt"),CONCATENATE("U heeft een BTW nadeel over 5 jaar van € ",ROUND(K62,0)," als de auto zakelijk wordt ingeboekt"))</f>
        <v>U heeft een BTW nadeel over 5 jaar van € 0 als de auto zakelijk wordt ingeboekt</v>
      </c>
      <c r="D63" s="48"/>
      <c r="E63" s="49"/>
      <c r="F63" s="49"/>
      <c r="G63" s="50"/>
      <c r="H63" s="49"/>
      <c r="I63" s="51"/>
      <c r="J63" s="24"/>
      <c r="K63" s="24"/>
      <c r="L63" s="19"/>
      <c r="Z63" s="1"/>
    </row>
    <row r="64" spans="1:26" ht="12.95" customHeight="1">
      <c r="A64" s="2"/>
      <c r="B64" s="18"/>
      <c r="C64" s="19"/>
      <c r="D64" s="19"/>
      <c r="E64" s="22"/>
      <c r="F64" s="22"/>
      <c r="G64" s="19"/>
      <c r="H64" s="22"/>
      <c r="I64" s="22"/>
      <c r="J64" s="19"/>
      <c r="K64" s="22"/>
      <c r="L64" s="22"/>
      <c r="Z64" s="1"/>
    </row>
    <row r="65" spans="1:26" ht="12.95" hidden="1" customHeight="1" outlineLevel="1">
      <c r="A65" s="2"/>
      <c r="B65" s="29" t="s">
        <v>33</v>
      </c>
      <c r="C65" s="39" t="s">
        <v>34</v>
      </c>
      <c r="D65" s="24"/>
      <c r="E65" s="27"/>
      <c r="F65" s="27"/>
      <c r="G65" s="24"/>
      <c r="H65" s="30"/>
      <c r="I65" s="30"/>
      <c r="J65" s="40"/>
      <c r="K65" s="52" t="str">
        <f>IF(K27="geen",0,IF(K27="zeer laag",0,"(n.v.t.)"))</f>
        <v>(n.v.t.)</v>
      </c>
      <c r="L65" s="22"/>
      <c r="Z65" s="1"/>
    </row>
    <row r="66" spans="1:26" ht="12.95" hidden="1" customHeight="1" outlineLevel="1">
      <c r="A66" s="2"/>
      <c r="B66" s="18"/>
      <c r="C66" s="24"/>
      <c r="D66" s="24"/>
      <c r="E66" s="27"/>
      <c r="F66" s="27"/>
      <c r="G66" s="24"/>
      <c r="H66" s="27"/>
      <c r="I66" s="27"/>
      <c r="J66" s="40"/>
      <c r="K66" s="40"/>
      <c r="L66" s="22"/>
      <c r="Z66" s="1"/>
    </row>
    <row r="67" spans="1:26" ht="12.95" hidden="1" customHeight="1" outlineLevel="1">
      <c r="A67" s="2"/>
      <c r="B67" s="18"/>
      <c r="C67" s="24" t="s">
        <v>35</v>
      </c>
      <c r="D67" s="24"/>
      <c r="E67" s="27"/>
      <c r="F67" s="27"/>
      <c r="G67" s="24"/>
      <c r="H67" s="27"/>
      <c r="I67" s="27"/>
      <c r="J67" s="24"/>
      <c r="K67" s="27"/>
      <c r="L67" s="22"/>
      <c r="Z67" s="1"/>
    </row>
    <row r="68" spans="1:26" ht="12.95" hidden="1" customHeight="1" outlineLevel="1">
      <c r="A68" s="2"/>
      <c r="B68" s="18"/>
      <c r="C68" s="24" t="s">
        <v>36</v>
      </c>
      <c r="D68" s="24"/>
      <c r="E68" s="27"/>
      <c r="F68" s="27"/>
      <c r="G68" s="24"/>
      <c r="H68" s="27"/>
      <c r="I68" s="27"/>
      <c r="J68" s="24"/>
      <c r="K68" s="27"/>
      <c r="L68" s="22"/>
      <c r="Z68" s="1"/>
    </row>
    <row r="69" spans="1:26" ht="12.95" hidden="1" customHeight="1" outlineLevel="1">
      <c r="A69" s="2"/>
      <c r="B69" s="18"/>
      <c r="C69" s="24" t="s">
        <v>37</v>
      </c>
      <c r="D69" s="24"/>
      <c r="E69" s="27"/>
      <c r="F69" s="27"/>
      <c r="G69" s="24"/>
      <c r="H69" s="27"/>
      <c r="I69" s="27"/>
      <c r="J69" s="24"/>
      <c r="K69" s="27"/>
      <c r="L69" s="22"/>
      <c r="Z69" s="1"/>
    </row>
    <row r="70" spans="1:26" ht="12.95" hidden="1" customHeight="1" outlineLevel="1">
      <c r="A70" s="2"/>
      <c r="B70" s="18"/>
      <c r="C70" s="24"/>
      <c r="D70" s="24"/>
      <c r="E70" s="27"/>
      <c r="F70" s="27"/>
      <c r="G70" s="24"/>
      <c r="H70" s="27"/>
      <c r="I70" s="27"/>
      <c r="J70" s="24"/>
      <c r="K70" s="27"/>
      <c r="L70" s="22"/>
      <c r="Z70" s="1"/>
    </row>
    <row r="71" spans="1:26" ht="12.95" hidden="1" customHeight="1" outlineLevel="1">
      <c r="A71" s="2"/>
      <c r="B71" s="18"/>
      <c r="C71" s="24" t="s">
        <v>38</v>
      </c>
      <c r="D71" s="24"/>
      <c r="E71" s="27"/>
      <c r="F71" s="27"/>
      <c r="G71" s="24"/>
      <c r="H71" s="27"/>
      <c r="I71" s="27"/>
      <c r="J71" s="24"/>
      <c r="K71" s="27"/>
      <c r="L71" s="22"/>
      <c r="Z71" s="1"/>
    </row>
    <row r="72" spans="1:26" ht="12.95" hidden="1" customHeight="1" outlineLevel="1">
      <c r="A72" s="2"/>
      <c r="B72" s="18"/>
      <c r="C72" s="24" t="s">
        <v>39</v>
      </c>
      <c r="D72" s="24"/>
      <c r="E72" s="27"/>
      <c r="F72" s="53" t="s">
        <v>40</v>
      </c>
      <c r="G72" s="24"/>
      <c r="H72" s="27"/>
      <c r="I72" s="27"/>
      <c r="J72" s="24"/>
      <c r="K72" s="27"/>
      <c r="L72" s="22"/>
      <c r="Z72" s="1"/>
    </row>
    <row r="73" spans="1:26" ht="12.95" hidden="1" customHeight="1" outlineLevel="1">
      <c r="A73" s="2"/>
      <c r="B73" s="18"/>
      <c r="C73" s="24"/>
      <c r="D73" s="24"/>
      <c r="E73" s="27"/>
      <c r="F73" s="40"/>
      <c r="G73" s="27"/>
      <c r="H73" s="27"/>
      <c r="I73" s="27"/>
      <c r="J73" s="24"/>
      <c r="K73" s="27"/>
      <c r="L73" s="22"/>
      <c r="Z73" s="1"/>
    </row>
    <row r="74" spans="1:26" ht="12.95" hidden="1" customHeight="1" outlineLevel="1">
      <c r="A74" s="2"/>
      <c r="B74" s="18"/>
      <c r="C74" s="24" t="s">
        <v>41</v>
      </c>
      <c r="D74" s="30"/>
      <c r="E74" s="40"/>
      <c r="F74" s="40"/>
      <c r="G74" s="54" t="str">
        <f>IF(K27="geen",0,IF(K27="vrijwel geen",0,IF(K27="zeer laag",0,"(n.v.t.)")))</f>
        <v>(n.v.t.)</v>
      </c>
      <c r="H74" s="30"/>
      <c r="I74" s="30"/>
      <c r="J74" s="24">
        <f>IF(K65="(n.v.t.)",0,K9-K11)</f>
        <v>0</v>
      </c>
      <c r="K74" s="27"/>
      <c r="L74" s="10"/>
      <c r="Z74" s="1"/>
    </row>
    <row r="75" spans="1:26" ht="12.95" hidden="1" customHeight="1" outlineLevel="1">
      <c r="A75" s="2"/>
      <c r="B75" s="18"/>
      <c r="C75" s="24" t="s">
        <v>42</v>
      </c>
      <c r="D75" s="24"/>
      <c r="E75" s="40"/>
      <c r="F75" s="27"/>
      <c r="G75" s="54" t="str">
        <f>IF(K27="geen",0,IF(K27="vrijwel geen",0,IF(K27="zeer laag",0,"(n.v.t.)")))</f>
        <v>(n.v.t.)</v>
      </c>
      <c r="H75" s="30"/>
      <c r="I75" s="30"/>
      <c r="J75" s="55">
        <f>IF(K28="ja",IF(K27="zeer laag",0.135,IF(K27="vrijwel geen",0.27,IF(K27="geen",0.36,0))),0)</f>
        <v>0</v>
      </c>
      <c r="K75" s="24">
        <f>J75*J74</f>
        <v>0</v>
      </c>
      <c r="L75" s="10"/>
      <c r="Z75" s="1"/>
    </row>
    <row r="76" spans="1:26" ht="12.95" hidden="1" customHeight="1" outlineLevel="1">
      <c r="A76" s="2"/>
      <c r="B76" s="18"/>
      <c r="C76" s="24" t="s">
        <v>43</v>
      </c>
      <c r="D76" s="24"/>
      <c r="E76" s="27"/>
      <c r="F76" s="30"/>
      <c r="G76" s="30"/>
      <c r="H76" s="30"/>
      <c r="I76" s="30"/>
      <c r="J76" s="30"/>
      <c r="K76" s="24">
        <f>K12</f>
        <v>0</v>
      </c>
      <c r="L76" s="10"/>
      <c r="Z76" s="1"/>
    </row>
    <row r="77" spans="1:26" ht="12.95" hidden="1" customHeight="1" outlineLevel="1">
      <c r="A77" s="2"/>
      <c r="B77" s="18"/>
      <c r="C77" s="24" t="s">
        <v>44</v>
      </c>
      <c r="D77" s="24"/>
      <c r="E77" s="27"/>
      <c r="F77" s="30"/>
      <c r="G77" s="30"/>
      <c r="H77" s="30"/>
      <c r="I77" s="30"/>
      <c r="J77" s="27"/>
      <c r="K77" s="41">
        <f>IF(K76&lt;6,K75/5,K75/K76)</f>
        <v>0</v>
      </c>
      <c r="L77" s="22"/>
      <c r="Z77" s="1"/>
    </row>
    <row r="78" spans="1:26" ht="7.5" hidden="1" customHeight="1" outlineLevel="1" thickBot="1">
      <c r="A78" s="2"/>
      <c r="B78" s="18"/>
      <c r="C78" s="24"/>
      <c r="D78" s="24"/>
      <c r="E78" s="27"/>
      <c r="F78" s="30"/>
      <c r="G78" s="30"/>
      <c r="H78" s="30"/>
      <c r="I78" s="30"/>
      <c r="J78" s="27"/>
      <c r="K78" s="42"/>
      <c r="L78" s="22"/>
      <c r="Z78" s="1"/>
    </row>
    <row r="79" spans="1:26" ht="12.95" hidden="1" customHeight="1" outlineLevel="1" thickTop="1">
      <c r="A79" s="2"/>
      <c r="B79" s="18"/>
      <c r="C79" s="24"/>
      <c r="D79" s="24"/>
      <c r="E79" s="27"/>
      <c r="F79" s="30"/>
      <c r="G79" s="30"/>
      <c r="H79" s="30"/>
      <c r="I79" s="30"/>
      <c r="J79" s="27"/>
      <c r="K79" s="24"/>
      <c r="L79" s="22"/>
      <c r="Z79" s="1"/>
    </row>
    <row r="80" spans="1:26" ht="12.95" hidden="1" customHeight="1" outlineLevel="1">
      <c r="A80" s="2"/>
      <c r="B80" s="29"/>
      <c r="C80" s="39" t="s">
        <v>45</v>
      </c>
      <c r="D80" s="24"/>
      <c r="E80" s="27"/>
      <c r="F80" s="27"/>
      <c r="G80" s="24"/>
      <c r="H80" s="27"/>
      <c r="I80" s="27"/>
      <c r="J80" s="25"/>
      <c r="K80" s="25"/>
      <c r="L80" s="22"/>
      <c r="Z80" s="1"/>
    </row>
    <row r="81" spans="1:26" ht="12.95" hidden="1" customHeight="1" outlineLevel="1">
      <c r="A81" s="2"/>
      <c r="B81" s="18"/>
      <c r="C81" s="24"/>
      <c r="D81" s="24"/>
      <c r="E81" s="27"/>
      <c r="F81" s="27"/>
      <c r="G81" s="24"/>
      <c r="H81" s="27"/>
      <c r="I81" s="27"/>
      <c r="J81" s="25"/>
      <c r="K81" s="25"/>
      <c r="L81" s="22"/>
      <c r="Z81" s="1"/>
    </row>
    <row r="82" spans="1:26" ht="12.95" hidden="1" customHeight="1" outlineLevel="1">
      <c r="A82" s="2"/>
      <c r="B82" s="18"/>
      <c r="C82" s="24" t="s">
        <v>46</v>
      </c>
      <c r="D82" s="24"/>
      <c r="E82" s="27"/>
      <c r="F82" s="27"/>
      <c r="G82" s="24"/>
      <c r="H82" s="27"/>
      <c r="I82" s="30"/>
      <c r="J82" s="27"/>
      <c r="K82" s="48">
        <f>K36</f>
        <v>0</v>
      </c>
      <c r="L82" s="22"/>
      <c r="Z82" s="1"/>
    </row>
    <row r="83" spans="1:26" ht="7.5" hidden="1" customHeight="1" outlineLevel="1" thickBot="1">
      <c r="A83" s="2"/>
      <c r="B83" s="18"/>
      <c r="C83" s="24"/>
      <c r="D83" s="24"/>
      <c r="E83" s="27"/>
      <c r="F83" s="27"/>
      <c r="G83" s="24"/>
      <c r="H83" s="27"/>
      <c r="I83" s="30"/>
      <c r="J83" s="27"/>
      <c r="K83" s="42"/>
      <c r="L83" s="22"/>
      <c r="Z83" s="1"/>
    </row>
    <row r="84" spans="1:26" ht="12.95" hidden="1" customHeight="1" outlineLevel="1" thickTop="1">
      <c r="A84" s="2"/>
      <c r="B84" s="18"/>
      <c r="C84" s="24"/>
      <c r="D84" s="24"/>
      <c r="E84" s="27"/>
      <c r="F84" s="27"/>
      <c r="G84" s="24"/>
      <c r="H84" s="27"/>
      <c r="I84" s="30"/>
      <c r="J84" s="27"/>
      <c r="K84" s="24"/>
      <c r="L84" s="22"/>
      <c r="Z84" s="1"/>
    </row>
    <row r="85" spans="1:26" ht="12.95" hidden="1" customHeight="1" outlineLevel="1">
      <c r="A85" s="2"/>
      <c r="B85" s="18"/>
      <c r="C85" s="24" t="s">
        <v>47</v>
      </c>
      <c r="D85" s="24"/>
      <c r="E85" s="27"/>
      <c r="F85" s="27"/>
      <c r="G85" s="24"/>
      <c r="H85" s="27"/>
      <c r="I85" s="30"/>
      <c r="J85" s="27"/>
      <c r="K85" s="24" t="e">
        <f>K49</f>
        <v>#DIV/0!</v>
      </c>
      <c r="L85" s="22"/>
      <c r="Z85" s="1"/>
    </row>
    <row r="86" spans="1:26" ht="12.95" hidden="1" customHeight="1" outlineLevel="1">
      <c r="A86" s="2"/>
      <c r="B86" s="18"/>
      <c r="C86" s="24" t="s">
        <v>48</v>
      </c>
      <c r="D86" s="24"/>
      <c r="E86" s="27"/>
      <c r="F86" s="27"/>
      <c r="G86" s="24"/>
      <c r="H86" s="27"/>
      <c r="I86" s="30"/>
      <c r="J86" s="27"/>
      <c r="K86" s="24">
        <f>K77</f>
        <v>0</v>
      </c>
      <c r="L86" s="22"/>
      <c r="Z86" s="1"/>
    </row>
    <row r="87" spans="1:26" ht="7.5" hidden="1" customHeight="1" outlineLevel="1">
      <c r="A87" s="2"/>
      <c r="B87" s="18"/>
      <c r="C87" s="24"/>
      <c r="D87" s="24"/>
      <c r="E87" s="27"/>
      <c r="F87" s="27"/>
      <c r="G87" s="24"/>
      <c r="H87" s="27"/>
      <c r="I87" s="30"/>
      <c r="J87" s="27"/>
      <c r="K87" s="56"/>
      <c r="L87" s="22"/>
      <c r="Z87" s="1"/>
    </row>
    <row r="88" spans="1:26" ht="12.95" hidden="1" customHeight="1" outlineLevel="1">
      <c r="A88" s="2"/>
      <c r="B88" s="18"/>
      <c r="C88" s="24" t="s">
        <v>49</v>
      </c>
      <c r="D88" s="24"/>
      <c r="E88" s="27"/>
      <c r="F88" s="27"/>
      <c r="G88" s="24"/>
      <c r="H88" s="27"/>
      <c r="I88" s="30"/>
      <c r="J88" s="27"/>
      <c r="K88" s="48" t="e">
        <f>K85+K86</f>
        <v>#DIV/0!</v>
      </c>
      <c r="L88" s="22"/>
      <c r="Z88" s="1"/>
    </row>
    <row r="89" spans="1:26" ht="7.5" hidden="1" customHeight="1" outlineLevel="1" thickBot="1">
      <c r="A89" s="2"/>
      <c r="B89" s="18"/>
      <c r="C89" s="24"/>
      <c r="D89" s="24"/>
      <c r="E89" s="27"/>
      <c r="F89" s="27"/>
      <c r="G89" s="24"/>
      <c r="H89" s="27"/>
      <c r="I89" s="30"/>
      <c r="J89" s="27"/>
      <c r="K89" s="42"/>
      <c r="L89" s="22"/>
      <c r="Z89" s="1"/>
    </row>
    <row r="90" spans="1:26" ht="12.95" hidden="1" customHeight="1" outlineLevel="1" thickTop="1">
      <c r="A90" s="2"/>
      <c r="B90" s="18"/>
      <c r="C90" s="24"/>
      <c r="D90" s="27"/>
      <c r="E90" s="27"/>
      <c r="F90" s="24"/>
      <c r="G90" s="27"/>
      <c r="H90" s="27"/>
      <c r="I90" s="40"/>
      <c r="J90" s="25"/>
      <c r="K90" s="25"/>
      <c r="L90" s="22"/>
      <c r="Z90" s="1"/>
    </row>
    <row r="91" spans="1:26" ht="12.95" hidden="1" customHeight="1" outlineLevel="1">
      <c r="A91" s="2"/>
      <c r="B91" s="29" t="s">
        <v>50</v>
      </c>
      <c r="C91" s="48" t="e">
        <f>IF(K85&gt;K82,"De auto in het ondernemingsvermogen geeft de hoogste aftrek. Deze is jaarlijks:","De auto in het privévermogen geeft de hoogste aftrek. Deze is jaarlijks:")</f>
        <v>#DIV/0!</v>
      </c>
      <c r="D91" s="48"/>
      <c r="E91" s="49"/>
      <c r="F91" s="49"/>
      <c r="G91" s="50"/>
      <c r="H91" s="49"/>
      <c r="I91" s="51"/>
      <c r="J91" s="27"/>
      <c r="K91" s="41" t="e">
        <f>IF(K88&gt;K82,K88,K82)</f>
        <v>#DIV/0!</v>
      </c>
      <c r="L91" s="43"/>
      <c r="Z91" s="1"/>
    </row>
    <row r="92" spans="1:26" ht="7.5" hidden="1" customHeight="1" outlineLevel="1" thickBot="1">
      <c r="A92" s="2"/>
      <c r="B92" s="18"/>
      <c r="C92" s="24"/>
      <c r="D92" s="24"/>
      <c r="E92" s="27"/>
      <c r="F92" s="27"/>
      <c r="G92" s="24"/>
      <c r="H92" s="27"/>
      <c r="I92" s="27"/>
      <c r="J92" s="27"/>
      <c r="K92" s="42"/>
      <c r="L92" s="43"/>
      <c r="Z92" s="1"/>
    </row>
    <row r="93" spans="1:26" ht="12.95" hidden="1" customHeight="1" outlineLevel="1" thickTop="1">
      <c r="A93" s="2"/>
      <c r="B93" s="18"/>
      <c r="C93" s="24"/>
      <c r="D93" s="24"/>
      <c r="E93" s="27"/>
      <c r="F93" s="27"/>
      <c r="G93" s="24"/>
      <c r="H93" s="27"/>
      <c r="I93" s="27"/>
      <c r="J93" s="27"/>
      <c r="K93" s="25"/>
      <c r="L93" s="43"/>
      <c r="Z93" s="1"/>
    </row>
    <row r="94" spans="1:26" ht="12.95" hidden="1" customHeight="1" outlineLevel="1">
      <c r="A94" s="2"/>
      <c r="B94" s="18"/>
      <c r="C94" s="39" t="s">
        <v>51</v>
      </c>
      <c r="D94" s="24"/>
      <c r="E94" s="27"/>
      <c r="F94" s="27"/>
      <c r="G94" s="24"/>
      <c r="H94" s="27"/>
      <c r="I94" s="27"/>
      <c r="J94" s="27"/>
      <c r="K94" s="25"/>
      <c r="L94" s="43"/>
      <c r="Z94" s="1"/>
    </row>
    <row r="95" spans="1:26" ht="12.95" hidden="1" customHeight="1" outlineLevel="1">
      <c r="A95" s="2"/>
      <c r="B95" s="18"/>
      <c r="C95" s="24"/>
      <c r="D95" s="24"/>
      <c r="E95" s="27"/>
      <c r="F95" s="27"/>
      <c r="G95" s="24"/>
      <c r="H95" s="27"/>
      <c r="I95" s="27"/>
      <c r="J95" s="27"/>
      <c r="K95" s="25"/>
      <c r="L95" s="43"/>
      <c r="Z95" s="1"/>
    </row>
    <row r="96" spans="1:26" ht="12.95" hidden="1" customHeight="1" outlineLevel="1">
      <c r="A96" s="2"/>
      <c r="B96" s="18"/>
      <c r="C96" s="24" t="s">
        <v>52</v>
      </c>
      <c r="D96" s="24"/>
      <c r="E96" s="27"/>
      <c r="F96" s="27"/>
      <c r="G96" s="24"/>
      <c r="H96" s="27"/>
      <c r="I96" s="44"/>
      <c r="J96" s="27"/>
      <c r="K96" s="24" t="e">
        <f>K46</f>
        <v>#DIV/0!</v>
      </c>
      <c r="L96" s="43"/>
      <c r="Z96" s="1"/>
    </row>
    <row r="97" spans="1:26" ht="12.95" hidden="1" customHeight="1" outlineLevel="1">
      <c r="A97" s="2"/>
      <c r="B97" s="18"/>
      <c r="C97" s="24" t="s">
        <v>53</v>
      </c>
      <c r="D97" s="24"/>
      <c r="E97" s="27"/>
      <c r="F97" s="27"/>
      <c r="G97" s="24"/>
      <c r="H97" s="27"/>
      <c r="I97" s="27"/>
      <c r="J97" s="24" t="e">
        <f>K91</f>
        <v>#DIV/0!</v>
      </c>
      <c r="K97" s="24"/>
      <c r="L97" s="10"/>
      <c r="Z97" s="1"/>
    </row>
    <row r="98" spans="1:26" ht="12.95" hidden="1" customHeight="1" outlineLevel="1">
      <c r="A98" s="57"/>
      <c r="B98" s="18"/>
      <c r="C98" s="24" t="s">
        <v>54</v>
      </c>
      <c r="D98" s="46"/>
      <c r="E98" s="27"/>
      <c r="F98" s="27"/>
      <c r="G98" s="30"/>
      <c r="H98" s="30"/>
      <c r="I98" s="44"/>
      <c r="J98" s="46">
        <f>K31</f>
        <v>0.42</v>
      </c>
      <c r="K98" s="24" t="e">
        <f>J98*J97</f>
        <v>#DIV/0!</v>
      </c>
      <c r="L98" s="10"/>
      <c r="Z98" s="1"/>
    </row>
    <row r="99" spans="1:26" ht="7.5" hidden="1" customHeight="1" outlineLevel="1">
      <c r="A99" s="57"/>
      <c r="B99" s="18"/>
      <c r="C99" s="24"/>
      <c r="D99" s="24"/>
      <c r="E99" s="27"/>
      <c r="F99" s="27"/>
      <c r="G99" s="24"/>
      <c r="H99" s="27"/>
      <c r="I99" s="44"/>
      <c r="J99" s="44"/>
      <c r="K99" s="56"/>
      <c r="L99" s="43"/>
      <c r="Z99" s="1"/>
    </row>
    <row r="100" spans="1:26" ht="12.95" hidden="1" customHeight="1" outlineLevel="1">
      <c r="A100" s="57"/>
      <c r="B100" s="18"/>
      <c r="C100" s="58" t="s">
        <v>55</v>
      </c>
      <c r="D100" s="44"/>
      <c r="E100" s="37"/>
      <c r="F100" s="59"/>
      <c r="G100" s="28"/>
      <c r="H100" s="27"/>
      <c r="I100" s="27"/>
      <c r="J100" s="24"/>
      <c r="K100" s="48" t="e">
        <f>K96-K98</f>
        <v>#DIV/0!</v>
      </c>
      <c r="L100" s="43"/>
      <c r="Z100" s="1"/>
    </row>
    <row r="101" spans="1:26" ht="7.5" hidden="1" customHeight="1" outlineLevel="1" thickBot="1">
      <c r="A101" s="57"/>
      <c r="B101" s="18"/>
      <c r="C101" s="24"/>
      <c r="D101" s="24"/>
      <c r="E101" s="37"/>
      <c r="F101" s="59"/>
      <c r="G101" s="28"/>
      <c r="H101" s="27"/>
      <c r="I101" s="27"/>
      <c r="J101" s="24"/>
      <c r="K101" s="42"/>
      <c r="L101" s="43"/>
      <c r="Z101" s="1"/>
    </row>
    <row r="102" spans="1:26" ht="12.95" hidden="1" customHeight="1" outlineLevel="1" thickTop="1">
      <c r="A102" s="57"/>
      <c r="B102" s="18"/>
      <c r="C102" s="24"/>
      <c r="D102" s="24"/>
      <c r="E102" s="37"/>
      <c r="F102" s="59"/>
      <c r="G102" s="28"/>
      <c r="H102" s="27"/>
      <c r="I102" s="27"/>
      <c r="J102" s="24"/>
      <c r="K102" s="25"/>
      <c r="L102" s="22"/>
      <c r="Z102" s="1"/>
    </row>
    <row r="103" spans="1:26" ht="12.95" hidden="1" customHeight="1" outlineLevel="1">
      <c r="A103" s="57"/>
      <c r="B103" s="29" t="s">
        <v>56</v>
      </c>
      <c r="C103" s="39" t="s">
        <v>57</v>
      </c>
      <c r="D103" s="24"/>
      <c r="E103" s="37"/>
      <c r="F103" s="59"/>
      <c r="G103" s="28"/>
      <c r="H103" s="27"/>
      <c r="I103" s="27"/>
      <c r="J103" s="24"/>
      <c r="K103" s="27"/>
      <c r="L103" s="22"/>
      <c r="Z103" s="1"/>
    </row>
    <row r="104" spans="1:26" ht="12.95" hidden="1" customHeight="1" outlineLevel="1">
      <c r="A104" s="57"/>
      <c r="B104" s="18"/>
      <c r="C104" s="24"/>
      <c r="D104" s="24"/>
      <c r="E104" s="37"/>
      <c r="F104" s="59"/>
      <c r="G104" s="28"/>
      <c r="H104" s="27"/>
      <c r="I104" s="27"/>
      <c r="J104" s="24"/>
      <c r="K104" s="27"/>
      <c r="L104" s="22"/>
      <c r="Z104" s="1"/>
    </row>
    <row r="105" spans="1:26" ht="12.95" hidden="1" customHeight="1" outlineLevel="1">
      <c r="A105" s="57"/>
      <c r="B105" s="18"/>
      <c r="C105" s="24" t="s">
        <v>58</v>
      </c>
      <c r="D105" s="24"/>
      <c r="E105" s="37"/>
      <c r="F105" s="59"/>
      <c r="G105" s="28"/>
      <c r="H105" s="27"/>
      <c r="I105" s="27"/>
      <c r="J105" s="24"/>
      <c r="K105" s="27"/>
      <c r="L105" s="22"/>
      <c r="Z105" s="1"/>
    </row>
    <row r="106" spans="1:26" ht="12.95" hidden="1" customHeight="1" outlineLevel="1">
      <c r="A106" s="57"/>
      <c r="B106" s="18"/>
      <c r="C106" s="24" t="s">
        <v>59</v>
      </c>
      <c r="D106" s="24"/>
      <c r="E106" s="37"/>
      <c r="F106" s="59"/>
      <c r="G106" s="28"/>
      <c r="H106" s="27"/>
      <c r="I106" s="27"/>
      <c r="J106" s="24"/>
      <c r="K106" s="27"/>
      <c r="L106" s="22"/>
      <c r="Z106" s="1"/>
    </row>
    <row r="107" spans="1:26" ht="12.95" hidden="1" customHeight="1" outlineLevel="1">
      <c r="A107" s="57"/>
      <c r="B107" s="18"/>
      <c r="C107" s="24" t="s">
        <v>60</v>
      </c>
      <c r="D107" s="24"/>
      <c r="E107" s="37"/>
      <c r="F107" s="59"/>
      <c r="G107" s="28"/>
      <c r="H107" s="27"/>
      <c r="I107" s="27"/>
      <c r="J107" s="24"/>
      <c r="K107" s="27"/>
      <c r="L107" s="22"/>
      <c r="Z107" s="1"/>
    </row>
    <row r="108" spans="1:26" ht="12.95" hidden="1" customHeight="1" outlineLevel="1">
      <c r="A108" s="57"/>
      <c r="B108" s="18"/>
      <c r="C108" s="24" t="s">
        <v>61</v>
      </c>
      <c r="D108" s="24"/>
      <c r="E108" s="37"/>
      <c r="F108" s="59"/>
      <c r="G108" s="28"/>
      <c r="H108" s="27"/>
      <c r="I108" s="27"/>
      <c r="J108" s="24"/>
      <c r="K108" s="27"/>
      <c r="L108" s="22"/>
      <c r="Z108" s="1"/>
    </row>
    <row r="109" spans="1:26" ht="12.95" hidden="1" customHeight="1" outlineLevel="1">
      <c r="A109" s="57"/>
      <c r="B109" s="18"/>
      <c r="C109" s="24"/>
      <c r="D109" s="24"/>
      <c r="E109" s="37"/>
      <c r="F109" s="59"/>
      <c r="G109" s="28"/>
      <c r="H109" s="27"/>
      <c r="I109" s="27"/>
      <c r="J109" s="24"/>
      <c r="K109" s="27"/>
      <c r="L109" s="22"/>
      <c r="Z109" s="1"/>
    </row>
    <row r="110" spans="1:26" ht="12.95" hidden="1" customHeight="1" outlineLevel="1">
      <c r="A110" s="57"/>
      <c r="B110" s="18"/>
      <c r="C110" s="24" t="s">
        <v>62</v>
      </c>
      <c r="D110" s="24"/>
      <c r="E110" s="37"/>
      <c r="F110" s="59"/>
      <c r="G110" s="28"/>
      <c r="H110" s="27"/>
      <c r="I110" s="27"/>
      <c r="J110" s="24"/>
      <c r="K110" s="27"/>
      <c r="L110" s="22"/>
      <c r="Z110" s="1"/>
    </row>
    <row r="111" spans="1:26" ht="12.95" hidden="1" customHeight="1" outlineLevel="1">
      <c r="A111" s="57"/>
      <c r="B111" s="18"/>
      <c r="C111" s="60" t="s">
        <v>63</v>
      </c>
      <c r="D111" s="60"/>
      <c r="E111" s="53" t="s">
        <v>64</v>
      </c>
      <c r="F111" s="24"/>
      <c r="G111" s="37"/>
      <c r="H111" s="59"/>
      <c r="I111" s="27"/>
      <c r="J111" s="24"/>
      <c r="K111" s="27"/>
      <c r="L111" s="22"/>
      <c r="Z111" s="1"/>
    </row>
    <row r="112" spans="1:26" ht="12.95" customHeight="1" collapsed="1">
      <c r="A112" s="2"/>
      <c r="B112" s="18"/>
      <c r="C112" s="61"/>
      <c r="D112" s="61"/>
      <c r="E112" s="62"/>
      <c r="F112" s="62"/>
      <c r="G112" s="63"/>
      <c r="H112" s="62"/>
      <c r="I112" s="62"/>
      <c r="J112" s="61"/>
      <c r="K112" s="62"/>
      <c r="L112" s="64"/>
      <c r="Z112" s="1"/>
    </row>
    <row r="113" spans="1:26" ht="12.95" customHeight="1">
      <c r="A113" s="2"/>
      <c r="B113" s="18"/>
      <c r="C113" s="65"/>
      <c r="D113" s="65"/>
      <c r="E113" s="66"/>
      <c r="F113" s="66"/>
      <c r="G113" s="67"/>
      <c r="H113" s="68"/>
      <c r="I113" s="68"/>
      <c r="J113" s="69"/>
      <c r="K113" s="66"/>
      <c r="L113" s="66"/>
      <c r="Z113" s="1"/>
    </row>
    <row r="114" spans="1:26" ht="12.95" customHeight="1">
      <c r="Z114" s="1"/>
    </row>
    <row r="115" spans="1:26" ht="12.95" customHeight="1">
      <c r="Z115" s="1"/>
    </row>
    <row r="116" spans="1:26" ht="12.95" customHeight="1">
      <c r="Z116" s="1"/>
    </row>
    <row r="117" spans="1:26" ht="12.95" customHeight="1">
      <c r="Z117" s="1"/>
    </row>
    <row r="118" spans="1:26" ht="12.95" customHeight="1">
      <c r="Z118" s="1"/>
    </row>
    <row r="119" spans="1:26" ht="12.95" customHeight="1">
      <c r="Z119" s="1"/>
    </row>
    <row r="120" spans="1:26" ht="12.95" customHeight="1">
      <c r="Z120" s="1"/>
    </row>
    <row r="121" spans="1:26" ht="12.95" customHeight="1">
      <c r="Z121" s="1"/>
    </row>
    <row r="122" spans="1:26" ht="12.95" customHeight="1">
      <c r="Z122" s="1"/>
    </row>
    <row r="123" spans="1:26" ht="12.95" customHeight="1">
      <c r="Z123" s="1"/>
    </row>
    <row r="124" spans="1:26" ht="12.95" customHeight="1">
      <c r="Z124" s="1"/>
    </row>
    <row r="125" spans="1:26" ht="12.95" customHeight="1">
      <c r="Z125" s="1"/>
    </row>
    <row r="126" spans="1:26" ht="12.95" customHeight="1">
      <c r="Z126" s="1"/>
    </row>
    <row r="127" spans="1:26" ht="12.95" customHeight="1">
      <c r="Z127" s="1"/>
    </row>
    <row r="128" spans="1:26" ht="12.95" customHeight="1">
      <c r="Z128" s="1"/>
    </row>
    <row r="129" spans="26:26" ht="12.95" customHeight="1">
      <c r="Z129" s="1"/>
    </row>
    <row r="130" spans="26:26" ht="12.95" customHeight="1">
      <c r="Z130" s="1"/>
    </row>
    <row r="131" spans="26:26" ht="12.95" customHeight="1">
      <c r="Z131" s="1"/>
    </row>
    <row r="132" spans="26:26" ht="12.95" customHeight="1">
      <c r="Z132" s="1"/>
    </row>
    <row r="133" spans="26:26" ht="12.95" customHeight="1">
      <c r="Z133" s="1"/>
    </row>
    <row r="134" spans="26:26" ht="12.95" customHeight="1">
      <c r="Z134" s="1"/>
    </row>
    <row r="135" spans="26:26" ht="12.95" customHeight="1">
      <c r="Z135" s="1"/>
    </row>
    <row r="136" spans="26:26" ht="12.95" customHeight="1">
      <c r="Z136" s="1"/>
    </row>
    <row r="137" spans="26:26" ht="12.95" customHeight="1">
      <c r="Z137" s="1"/>
    </row>
    <row r="138" spans="26:26" ht="12.95" customHeight="1">
      <c r="Z138" s="1"/>
    </row>
    <row r="139" spans="26:26" ht="12.95" customHeight="1">
      <c r="Z139" s="1"/>
    </row>
    <row r="140" spans="26:26" ht="12.95" customHeight="1">
      <c r="Z140" s="1"/>
    </row>
    <row r="141" spans="26:26" ht="12.95" customHeight="1">
      <c r="Z141" s="1"/>
    </row>
    <row r="142" spans="26:26" ht="12.95" customHeight="1">
      <c r="Z142" s="1"/>
    </row>
    <row r="143" spans="26:26" ht="12.95" customHeight="1">
      <c r="Z143" s="1"/>
    </row>
    <row r="144" spans="26:26" ht="12.95" customHeight="1">
      <c r="Z144" s="1"/>
    </row>
    <row r="145" spans="26:26" ht="12.95" customHeight="1">
      <c r="Z145" s="1"/>
    </row>
    <row r="146" spans="26:26" ht="12.95" customHeight="1">
      <c r="Z146" s="1"/>
    </row>
    <row r="147" spans="26:26" ht="12.95" customHeight="1">
      <c r="Z147" s="1"/>
    </row>
    <row r="148" spans="26:26" ht="12.95" customHeight="1">
      <c r="Z148" s="1"/>
    </row>
    <row r="149" spans="26:26" ht="12.95" customHeight="1">
      <c r="Z149" s="1"/>
    </row>
    <row r="150" spans="26:26" ht="12.95" customHeight="1">
      <c r="Z150" s="1"/>
    </row>
    <row r="151" spans="26:26" ht="12.95" customHeight="1">
      <c r="Z151" s="1"/>
    </row>
    <row r="152" spans="26:26" ht="12.95" customHeight="1">
      <c r="Z152" s="1"/>
    </row>
    <row r="153" spans="26:26" ht="12.95" customHeight="1">
      <c r="Z153" s="1"/>
    </row>
    <row r="154" spans="26:26" ht="12.95" customHeight="1">
      <c r="Z154" s="1"/>
    </row>
    <row r="155" spans="26:26" ht="12.95" customHeight="1">
      <c r="Z155" s="1"/>
    </row>
    <row r="156" spans="26:26" ht="12.95" customHeight="1">
      <c r="Z156" s="1"/>
    </row>
    <row r="157" spans="26:26" ht="12.95" customHeight="1">
      <c r="Z157" s="1"/>
    </row>
    <row r="158" spans="26:26" ht="12.95" customHeight="1">
      <c r="Z158" s="1"/>
    </row>
    <row r="159" spans="26:26" ht="12.95" customHeight="1">
      <c r="Z159" s="1"/>
    </row>
    <row r="160" spans="26:26" ht="12.95" customHeight="1">
      <c r="Z160" s="1"/>
    </row>
    <row r="161" spans="26:26" ht="12.95" customHeight="1">
      <c r="Z161" s="1"/>
    </row>
    <row r="162" spans="26:26" ht="12.95" customHeight="1">
      <c r="Z162" s="1"/>
    </row>
    <row r="163" spans="26:26" ht="12.95" customHeight="1">
      <c r="Z163" s="1"/>
    </row>
    <row r="164" spans="26:26" ht="12.95" customHeight="1">
      <c r="Z164" s="1"/>
    </row>
    <row r="165" spans="26:26" ht="12.95" customHeight="1">
      <c r="Z165" s="1"/>
    </row>
    <row r="166" spans="26:26" ht="12.95" customHeight="1">
      <c r="Z166" s="1"/>
    </row>
    <row r="167" spans="26:26" ht="12.95" customHeight="1">
      <c r="Z167" s="1"/>
    </row>
    <row r="168" spans="26:26" ht="12.95" customHeight="1">
      <c r="Z168" s="1"/>
    </row>
    <row r="169" spans="26:26" ht="12.95" customHeight="1">
      <c r="Z169" s="1"/>
    </row>
    <row r="170" spans="26:26" ht="12.95" customHeight="1">
      <c r="Z170" s="1"/>
    </row>
    <row r="171" spans="26:26" ht="12.95" customHeight="1">
      <c r="Z171" s="1"/>
    </row>
    <row r="172" spans="26:26" ht="12.95" customHeight="1">
      <c r="Z172" s="1"/>
    </row>
    <row r="173" spans="26:26" ht="12.95" customHeight="1">
      <c r="Z173" s="1"/>
    </row>
    <row r="174" spans="26:26" ht="12.95" customHeight="1">
      <c r="Z174" s="1"/>
    </row>
    <row r="175" spans="26:26" ht="12.95" customHeight="1">
      <c r="Z175" s="1"/>
    </row>
    <row r="176" spans="26:26" ht="12.95" customHeight="1">
      <c r="Z176" s="1"/>
    </row>
    <row r="177" spans="26:26" ht="12.95" customHeight="1">
      <c r="Z177" s="1"/>
    </row>
    <row r="178" spans="26:26" ht="12.95" customHeight="1">
      <c r="Z178" s="1"/>
    </row>
    <row r="179" spans="26:26" ht="12.95" customHeight="1">
      <c r="Z179" s="1"/>
    </row>
    <row r="180" spans="26:26" ht="12.95" customHeight="1">
      <c r="Z180" s="1"/>
    </row>
    <row r="181" spans="26:26" ht="12.95" customHeight="1">
      <c r="Z181" s="1"/>
    </row>
    <row r="182" spans="26:26" ht="12.95" customHeight="1">
      <c r="Z182" s="1"/>
    </row>
    <row r="183" spans="26:26" ht="12.95" customHeight="1">
      <c r="Z183" s="1"/>
    </row>
    <row r="184" spans="26:26" ht="12.95" customHeight="1">
      <c r="Z184" s="1"/>
    </row>
    <row r="185" spans="26:26" ht="12.95" customHeight="1">
      <c r="Z185" s="1"/>
    </row>
    <row r="186" spans="26:26" ht="12.95" customHeight="1">
      <c r="Z186" s="1"/>
    </row>
    <row r="187" spans="26:26" ht="12.95" customHeight="1">
      <c r="Z187" s="1"/>
    </row>
    <row r="188" spans="26:26" ht="12.95" customHeight="1">
      <c r="Z188" s="1"/>
    </row>
    <row r="189" spans="26:26" ht="12.95" customHeight="1">
      <c r="Z189" s="1"/>
    </row>
    <row r="190" spans="26:26" ht="12.95" customHeight="1">
      <c r="Z190" s="1"/>
    </row>
    <row r="191" spans="26:26" ht="12.95" customHeight="1">
      <c r="Z191" s="1"/>
    </row>
    <row r="192" spans="26:26" ht="12.95" customHeight="1">
      <c r="Z192" s="1"/>
    </row>
    <row r="193" spans="26:26" ht="12.95" customHeight="1">
      <c r="Z193" s="1"/>
    </row>
    <row r="194" spans="26:26" ht="12.95" customHeight="1">
      <c r="Z194" s="1"/>
    </row>
    <row r="195" spans="26:26" ht="12.95" customHeight="1">
      <c r="Z195" s="1"/>
    </row>
    <row r="196" spans="26:26" ht="12.95" customHeight="1">
      <c r="Z196" s="1"/>
    </row>
    <row r="197" spans="26:26" ht="12.95" customHeight="1">
      <c r="Z197" s="1"/>
    </row>
    <row r="198" spans="26:26" ht="12.95" customHeight="1">
      <c r="Z198" s="1"/>
    </row>
    <row r="199" spans="26:26" ht="12.95" customHeight="1">
      <c r="Z199" s="1"/>
    </row>
    <row r="200" spans="26:26" ht="12.95" customHeight="1">
      <c r="Z200" s="1"/>
    </row>
    <row r="201" spans="26:26" ht="12.95" customHeight="1">
      <c r="Z201" s="1"/>
    </row>
    <row r="202" spans="26:26" ht="12.95" customHeight="1">
      <c r="Z202" s="1"/>
    </row>
    <row r="203" spans="26:26" ht="12.95" customHeight="1">
      <c r="Z203" s="1"/>
    </row>
    <row r="204" spans="26:26" ht="12.95" customHeight="1">
      <c r="Z204" s="1"/>
    </row>
    <row r="205" spans="26:26" ht="12.95" customHeight="1">
      <c r="Z205" s="1"/>
    </row>
    <row r="206" spans="26:26" ht="12.95" customHeight="1">
      <c r="Z206" s="1"/>
    </row>
    <row r="207" spans="26:26" ht="12.95" customHeight="1">
      <c r="Z207" s="1"/>
    </row>
    <row r="208" spans="26:26" ht="12.95" customHeight="1">
      <c r="Z208" s="1"/>
    </row>
    <row r="209" spans="26:26" ht="12.95" customHeight="1">
      <c r="Z209" s="1"/>
    </row>
    <row r="210" spans="26:26" ht="12.95" customHeight="1">
      <c r="Z210" s="1"/>
    </row>
    <row r="211" spans="26:26" ht="12.95" customHeight="1">
      <c r="Z211" s="1"/>
    </row>
    <row r="212" spans="26:26" ht="12.95" customHeight="1">
      <c r="Z212" s="1"/>
    </row>
    <row r="213" spans="26:26" ht="12.95" customHeight="1">
      <c r="Z213" s="1"/>
    </row>
    <row r="214" spans="26:26" ht="12.95" customHeight="1">
      <c r="Z214" s="1"/>
    </row>
    <row r="215" spans="26:26" ht="12.95" customHeight="1">
      <c r="Z215" s="1"/>
    </row>
    <row r="216" spans="26:26" ht="12.95" customHeight="1">
      <c r="Z216" s="1"/>
    </row>
    <row r="217" spans="26:26" ht="12.95" customHeight="1">
      <c r="Z217" s="1"/>
    </row>
    <row r="218" spans="26:26" ht="12.95" customHeight="1">
      <c r="Z218" s="1"/>
    </row>
    <row r="219" spans="26:26" ht="12.95" customHeight="1">
      <c r="Z219" s="1"/>
    </row>
    <row r="220" spans="26:26" ht="12.95" customHeight="1">
      <c r="Z220" s="1"/>
    </row>
    <row r="221" spans="26:26" ht="12.95" customHeight="1">
      <c r="Z221" s="1"/>
    </row>
    <row r="222" spans="26:26" ht="12.95" customHeight="1">
      <c r="Z222" s="1"/>
    </row>
    <row r="223" spans="26:26" ht="12.95" customHeight="1">
      <c r="Z223" s="1"/>
    </row>
    <row r="224" spans="26:26" ht="12.95" customHeight="1">
      <c r="Z224" s="1"/>
    </row>
    <row r="225" spans="26:26" ht="12.95" customHeight="1">
      <c r="Z225" s="1"/>
    </row>
    <row r="226" spans="26:26" ht="12.95" customHeight="1">
      <c r="Z226" s="1"/>
    </row>
    <row r="227" spans="26:26" ht="12.95" customHeight="1">
      <c r="Z227" s="1"/>
    </row>
    <row r="228" spans="26:26" ht="12.95" customHeight="1">
      <c r="Z228" s="1"/>
    </row>
    <row r="229" spans="26:26" ht="12.95" customHeight="1">
      <c r="Z229" s="1"/>
    </row>
    <row r="230" spans="26:26" ht="12.95" customHeight="1">
      <c r="Z230" s="1"/>
    </row>
    <row r="231" spans="26:26" ht="12.95" customHeight="1">
      <c r="Z231" s="1"/>
    </row>
    <row r="232" spans="26:26" ht="12.95" customHeight="1">
      <c r="Z232" s="1"/>
    </row>
    <row r="233" spans="26:26" ht="12.95" customHeight="1">
      <c r="Z233" s="1"/>
    </row>
    <row r="234" spans="26:26" ht="12.95" customHeight="1">
      <c r="Z234" s="1"/>
    </row>
    <row r="235" spans="26:26" ht="12.95" customHeight="1">
      <c r="Z235" s="1"/>
    </row>
    <row r="236" spans="26:26" ht="12.95" customHeight="1">
      <c r="Z236" s="1"/>
    </row>
    <row r="237" spans="26:26" ht="12.95" customHeight="1">
      <c r="Z237" s="1"/>
    </row>
    <row r="238" spans="26:26" ht="12.95" customHeight="1">
      <c r="Z238" s="1"/>
    </row>
    <row r="239" spans="26:26" ht="12.95" customHeight="1">
      <c r="Z239" s="1"/>
    </row>
    <row r="240" spans="26:26" ht="12.95" customHeight="1">
      <c r="Z240" s="1"/>
    </row>
    <row r="241" spans="26:26" ht="12.95" customHeight="1">
      <c r="Z241" s="1"/>
    </row>
  </sheetData>
  <sheetProtection selectLockedCells="1" selectUnlockedCells="1"/>
  <hyperlinks>
    <hyperlink ref="F72" r:id="rId1"/>
    <hyperlink ref="E111" r:id="rId2"/>
  </hyperlinks>
  <pageMargins left="0.39374999999999999" right="0.39374999999999999" top="0.39374999999999999" bottom="0.39374999999999999" header="0.51180555555555551" footer="0.51180555555555551"/>
  <pageSetup paperSize="9" orientation="portrait" useFirstPageNumber="1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Schoemaker, Jan Remmelt</dc:creator>
  <cp:lastModifiedBy>JR Schoemaker</cp:lastModifiedBy>
  <dcterms:created xsi:type="dcterms:W3CDTF">2015-11-04T11:30:11Z</dcterms:created>
  <dcterms:modified xsi:type="dcterms:W3CDTF">2017-05-17T06:19:32Z</dcterms:modified>
</cp:coreProperties>
</file>